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3\CEP\Informacje prasowe\2023.05\Paliwa Alternatywne\ostateczna\"/>
    </mc:Choice>
  </mc:AlternateContent>
  <xr:revisionPtr revIDLastSave="0" documentId="13_ncr:1_{6D9F6B74-A074-4494-B967-AF3CC68D047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otal" sheetId="1" r:id="rId1"/>
    <sheet name="SOsobowe - rankingi" sheetId="2" r:id="rId2"/>
    <sheet name="SDostawcze - rankingi" sheetId="3" r:id="rId3"/>
    <sheet name="Motocykle - rankingi" sheetId="4" r:id="rId4"/>
    <sheet name="Motorowery - rankingi" sheetId="5" r:id="rId5"/>
    <sheet name="Paliwa_Samochody osobowe" sheetId="6" state="hidden" r:id="rId6"/>
    <sheet name="Samochody osobowe INDYW" sheetId="7" state="hidden" r:id="rId7"/>
    <sheet name="Samochody osobowe REGON" sheetId="8" state="hidden" r:id="rId8"/>
    <sheet name="Samochody dostawcze" sheetId="9" state="hidden" r:id="rId9"/>
    <sheet name="Samochody osobowe i dostawcze" sheetId="10" state="hidden" r:id="rId10"/>
  </sheets>
  <externalReferences>
    <externalReference r:id="rId11"/>
  </externalReferences>
  <definedNames>
    <definedName name="Mnth">[1]INDEX!$E$16</definedName>
    <definedName name="_xlnm.Print_Area" localSheetId="0">Total!$A$1:$H$46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1" i="2" l="1"/>
  <c r="P21" i="2" s="1"/>
  <c r="N21" i="2"/>
  <c r="M32" i="10"/>
  <c r="N32" i="10" s="1"/>
  <c r="L32" i="10"/>
  <c r="K32" i="10"/>
  <c r="O32" i="10" s="1"/>
  <c r="J32" i="10"/>
  <c r="I32" i="10"/>
  <c r="H32" i="10"/>
  <c r="G32" i="10"/>
  <c r="F32" i="10"/>
  <c r="E32" i="10"/>
  <c r="D32" i="10"/>
  <c r="M31" i="10"/>
  <c r="N31" i="10" s="1"/>
  <c r="L31" i="10"/>
  <c r="K31" i="10"/>
  <c r="O31" i="10" s="1"/>
  <c r="J31" i="10"/>
  <c r="I31" i="10"/>
  <c r="H31" i="10"/>
  <c r="G31" i="10"/>
  <c r="F31" i="10"/>
  <c r="E31" i="10"/>
  <c r="D31" i="10"/>
  <c r="J52" i="9"/>
  <c r="T51" i="9"/>
  <c r="U51" i="9" s="1"/>
  <c r="S51" i="9"/>
  <c r="R51" i="9"/>
  <c r="R52" i="9" s="1"/>
  <c r="K51" i="9"/>
  <c r="J51" i="9"/>
  <c r="H51" i="9"/>
  <c r="G51" i="9"/>
  <c r="F51" i="9"/>
  <c r="F52" i="9" s="1"/>
  <c r="G52" i="9" s="1"/>
  <c r="E51" i="9"/>
  <c r="D51" i="9"/>
  <c r="D52" i="9" s="1"/>
  <c r="M27" i="9"/>
  <c r="N27" i="9" s="1"/>
  <c r="L27" i="9"/>
  <c r="K27" i="9"/>
  <c r="O27" i="9" s="1"/>
  <c r="J27" i="9"/>
  <c r="I27" i="9"/>
  <c r="H27" i="9"/>
  <c r="G27" i="9"/>
  <c r="F27" i="9"/>
  <c r="E27" i="9"/>
  <c r="D27" i="9"/>
  <c r="M26" i="9"/>
  <c r="N26" i="9" s="1"/>
  <c r="L26" i="9"/>
  <c r="K26" i="9"/>
  <c r="O26" i="9" s="1"/>
  <c r="J26" i="9"/>
  <c r="I26" i="9"/>
  <c r="H26" i="9"/>
  <c r="G26" i="9"/>
  <c r="F26" i="9"/>
  <c r="E26" i="9"/>
  <c r="D26" i="9"/>
  <c r="S70" i="8"/>
  <c r="T70" i="8" s="1"/>
  <c r="R70" i="8"/>
  <c r="Q70" i="8"/>
  <c r="U70" i="8" s="1"/>
  <c r="K70" i="8"/>
  <c r="J70" i="8"/>
  <c r="H70" i="8"/>
  <c r="G70" i="8"/>
  <c r="F70" i="8"/>
  <c r="E70" i="8"/>
  <c r="D70" i="8"/>
  <c r="S69" i="8"/>
  <c r="T69" i="8" s="1"/>
  <c r="R69" i="8"/>
  <c r="Q69" i="8"/>
  <c r="U69" i="8" s="1"/>
  <c r="K69" i="8"/>
  <c r="J69" i="8"/>
  <c r="H69" i="8"/>
  <c r="G69" i="8"/>
  <c r="F69" i="8"/>
  <c r="E69" i="8"/>
  <c r="D69" i="8"/>
  <c r="S33" i="8"/>
  <c r="T33" i="8" s="1"/>
  <c r="R33" i="8"/>
  <c r="Q33" i="8"/>
  <c r="U33" i="8" s="1"/>
  <c r="K33" i="8"/>
  <c r="J33" i="8"/>
  <c r="H33" i="8"/>
  <c r="F33" i="8"/>
  <c r="G33" i="8" s="1"/>
  <c r="E33" i="8"/>
  <c r="D33" i="8"/>
  <c r="S32" i="8"/>
  <c r="T32" i="8" s="1"/>
  <c r="R32" i="8"/>
  <c r="Q32" i="8"/>
  <c r="U32" i="8" s="1"/>
  <c r="K32" i="8"/>
  <c r="J32" i="8"/>
  <c r="H32" i="8"/>
  <c r="F32" i="8"/>
  <c r="G32" i="8" s="1"/>
  <c r="E32" i="8"/>
  <c r="D32" i="8"/>
  <c r="S70" i="7"/>
  <c r="T70" i="7" s="1"/>
  <c r="Q70" i="7"/>
  <c r="R70" i="7" s="1"/>
  <c r="K70" i="7"/>
  <c r="J70" i="7"/>
  <c r="H70" i="7"/>
  <c r="F70" i="7"/>
  <c r="G70" i="7" s="1"/>
  <c r="E70" i="7"/>
  <c r="D70" i="7"/>
  <c r="S69" i="7"/>
  <c r="T69" i="7" s="1"/>
  <c r="Q69" i="7"/>
  <c r="R69" i="7" s="1"/>
  <c r="K69" i="7"/>
  <c r="J69" i="7"/>
  <c r="H69" i="7"/>
  <c r="F69" i="7"/>
  <c r="G69" i="7" s="1"/>
  <c r="E69" i="7"/>
  <c r="D69" i="7"/>
  <c r="S33" i="7"/>
  <c r="T33" i="7" s="1"/>
  <c r="Q33" i="7"/>
  <c r="R33" i="7" s="1"/>
  <c r="K33" i="7"/>
  <c r="J33" i="7"/>
  <c r="H33" i="7"/>
  <c r="F33" i="7"/>
  <c r="G33" i="7" s="1"/>
  <c r="E33" i="7"/>
  <c r="D33" i="7"/>
  <c r="S32" i="7"/>
  <c r="T32" i="7" s="1"/>
  <c r="Q32" i="7"/>
  <c r="R32" i="7" s="1"/>
  <c r="K32" i="7"/>
  <c r="J32" i="7"/>
  <c r="H32" i="7"/>
  <c r="F32" i="7"/>
  <c r="G32" i="7" s="1"/>
  <c r="E32" i="7"/>
  <c r="D32" i="7"/>
  <c r="F14" i="5"/>
  <c r="F15" i="5" s="1"/>
  <c r="D14" i="5"/>
  <c r="E14" i="5" s="1"/>
  <c r="F7" i="5"/>
  <c r="D7" i="5"/>
  <c r="D6" i="5"/>
  <c r="F14" i="4"/>
  <c r="F15" i="4" s="1"/>
  <c r="G15" i="4" s="1"/>
  <c r="D14" i="4"/>
  <c r="D15" i="4" s="1"/>
  <c r="F7" i="4"/>
  <c r="D7" i="4"/>
  <c r="D6" i="4"/>
  <c r="N21" i="3"/>
  <c r="L21" i="3"/>
  <c r="N19" i="3"/>
  <c r="N20" i="3" s="1"/>
  <c r="O20" i="3" s="1"/>
  <c r="L19" i="3"/>
  <c r="M19" i="3" s="1"/>
  <c r="F19" i="3"/>
  <c r="F20" i="3" s="1"/>
  <c r="G20" i="3" s="1"/>
  <c r="D19" i="3"/>
  <c r="E19" i="3" s="1"/>
  <c r="F7" i="3"/>
  <c r="N7" i="3" s="1"/>
  <c r="D7" i="3"/>
  <c r="L7" i="3" s="1"/>
  <c r="D6" i="3"/>
  <c r="L6" i="3" s="1"/>
  <c r="N67" i="2"/>
  <c r="N66" i="2" s="1"/>
  <c r="L67" i="2"/>
  <c r="P67" i="2" s="1"/>
  <c r="N65" i="2"/>
  <c r="L65" i="2"/>
  <c r="F65" i="2"/>
  <c r="G65" i="2" s="1"/>
  <c r="D65" i="2"/>
  <c r="D66" i="2" s="1"/>
  <c r="N53" i="2"/>
  <c r="L53" i="2"/>
  <c r="F53" i="2"/>
  <c r="D53" i="2"/>
  <c r="L52" i="2"/>
  <c r="D52" i="2"/>
  <c r="N44" i="2"/>
  <c r="L44" i="2"/>
  <c r="N42" i="2"/>
  <c r="O42" i="2" s="1"/>
  <c r="L42" i="2"/>
  <c r="F42" i="2"/>
  <c r="G42" i="2" s="1"/>
  <c r="D42" i="2"/>
  <c r="E42" i="2" s="1"/>
  <c r="N30" i="2"/>
  <c r="L30" i="2"/>
  <c r="F30" i="2"/>
  <c r="D30" i="2"/>
  <c r="L29" i="2"/>
  <c r="D29" i="2"/>
  <c r="N19" i="2"/>
  <c r="L19" i="2"/>
  <c r="P19" i="2" s="1"/>
  <c r="F19" i="2"/>
  <c r="G19" i="2" s="1"/>
  <c r="D19" i="2"/>
  <c r="D20" i="2" s="1"/>
  <c r="N7" i="2"/>
  <c r="L7" i="2"/>
  <c r="L6" i="2"/>
  <c r="G15" i="5" l="1"/>
  <c r="G14" i="5"/>
  <c r="H14" i="5"/>
  <c r="D15" i="5"/>
  <c r="E15" i="5" s="1"/>
  <c r="E14" i="4"/>
  <c r="G19" i="3"/>
  <c r="H19" i="3"/>
  <c r="L20" i="3"/>
  <c r="E65" i="2"/>
  <c r="P65" i="2"/>
  <c r="F66" i="2"/>
  <c r="G66" i="2" s="1"/>
  <c r="L66" i="2"/>
  <c r="M42" i="2"/>
  <c r="O65" i="2"/>
  <c r="O66" i="2"/>
  <c r="F43" i="2"/>
  <c r="G43" i="2" s="1"/>
  <c r="N43" i="2"/>
  <c r="O43" i="2" s="1"/>
  <c r="H42" i="2"/>
  <c r="F20" i="2"/>
  <c r="G20" i="2" s="1"/>
  <c r="L20" i="2"/>
  <c r="O19" i="2"/>
  <c r="E19" i="2"/>
  <c r="E66" i="2"/>
  <c r="H66" i="2"/>
  <c r="S52" i="9"/>
  <c r="H15" i="4"/>
  <c r="E15" i="4"/>
  <c r="K52" i="9"/>
  <c r="H52" i="9"/>
  <c r="E52" i="9"/>
  <c r="P66" i="2"/>
  <c r="M20" i="3"/>
  <c r="P20" i="3"/>
  <c r="E20" i="2"/>
  <c r="T52" i="9"/>
  <c r="U52" i="9" s="1"/>
  <c r="P42" i="2"/>
  <c r="P19" i="3"/>
  <c r="G14" i="4"/>
  <c r="U32" i="7"/>
  <c r="U33" i="7"/>
  <c r="U69" i="7"/>
  <c r="U70" i="7"/>
  <c r="V51" i="9"/>
  <c r="H19" i="2"/>
  <c r="M20" i="2"/>
  <c r="D43" i="2"/>
  <c r="H65" i="2"/>
  <c r="M66" i="2"/>
  <c r="D20" i="3"/>
  <c r="H14" i="4"/>
  <c r="P44" i="2"/>
  <c r="P21" i="3"/>
  <c r="M19" i="2"/>
  <c r="M65" i="2"/>
  <c r="O19" i="3"/>
  <c r="N20" i="2"/>
  <c r="O20" i="2" s="1"/>
  <c r="L43" i="2"/>
  <c r="H15" i="5" l="1"/>
  <c r="H20" i="2"/>
  <c r="P20" i="2"/>
  <c r="H43" i="2"/>
  <c r="E43" i="2"/>
  <c r="V52" i="9"/>
  <c r="M43" i="2"/>
  <c r="P43" i="2"/>
  <c r="H20" i="3"/>
  <c r="E20" i="3"/>
</calcChain>
</file>

<file path=xl/sharedStrings.xml><?xml version="1.0" encoding="utf-8"?>
<sst xmlns="http://schemas.openxmlformats.org/spreadsheetml/2006/main" count="941" uniqueCount="260">
  <si>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</si>
  <si>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</si>
  <si>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</si>
  <si>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</si>
  <si>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</si>
  <si>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</si>
  <si>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</si>
  <si>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</si>
  <si>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</si>
  <si>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</si>
  <si>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>-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</si>
  <si>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</si>
  <si>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</si>
  <si>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</si>
  <si>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</si>
  <si>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</si>
  <si>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CNG  /LNG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</si>
  <si>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</si>
  <si>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</si>
  <si>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</si>
  <si>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</si>
  <si>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</si>
  <si>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</si>
  <si>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</si>
  <si>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</si>
  <si>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</si>
  <si>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</si>
  <si>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</si>
  <si>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</si>
  <si>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</si>
  <si>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</si>
  <si>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</si>
  <si>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</si>
  <si>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</si>
  <si>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</si>
  <si>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</si>
  <si>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</si>
  <si>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KIA EV6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</si>
  <si>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</si>
  <si>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</si>
  <si>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</si>
  <si>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</si>
  <si>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</si>
  <si>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</si>
  <si>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</si>
  <si>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</si>
  <si>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</si>
  <si>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</si>
  <si>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</si>
  <si>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</si>
  <si>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</si>
  <si>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</si>
  <si>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</si>
  <si>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</si>
  <si>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</si>
  <si>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</si>
  <si>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</si>
  <si>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</si>
  <si>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</si>
  <si>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</si>
  <si>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</si>
  <si>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Hybrydowe Plug-in: PHEV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</si>
  <si>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</si>
  <si>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</si>
  <si>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</si>
  <si>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</si>
  <si>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JEEP</t>
  </si>
  <si>
    <t>PEUGEOT</t>
  </si>
  <si>
    <t>Elektryczne: BEV</t>
  </si>
  <si>
    <t>Zmiana % r/r</t>
  </si>
  <si>
    <t>FORD</t>
  </si>
  <si>
    <t>OPEL</t>
  </si>
  <si>
    <t>MAXUS</t>
  </si>
  <si>
    <t>FIAT</t>
  </si>
  <si>
    <t>Rejestracje nowych motocykli elektrycznych, ranking marek</t>
  </si>
  <si>
    <t>SURRON</t>
  </si>
  <si>
    <t>EFUN</t>
  </si>
  <si>
    <t>SUNRA</t>
  </si>
  <si>
    <t>Razem 1-5</t>
  </si>
  <si>
    <t>Pozostałe</t>
  </si>
  <si>
    <t>Rejestracje nowych motorowerów elektrycznych, ranking marek</t>
  </si>
  <si>
    <t>ELECTRORIDE</t>
  </si>
  <si>
    <t>MADEMOTO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</si>
  <si>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</si>
  <si>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</si>
  <si>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</si>
  <si>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</si>
  <si>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</si>
  <si>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</si>
  <si>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</si>
  <si>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</si>
  <si>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</si>
  <si>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</si>
  <si>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</si>
  <si>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</si>
  <si>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</si>
  <si>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</si>
  <si>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</si>
  <si>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</si>
  <si>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</si>
  <si>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</si>
  <si>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</si>
  <si>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</si>
  <si>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</si>
  <si>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</si>
  <si>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</si>
  <si>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</si>
  <si>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</si>
  <si>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</si>
  <si>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</si>
  <si>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</si>
  <si>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</si>
  <si>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</si>
  <si>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</si>
  <si>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</si>
  <si>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</si>
  <si>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</si>
  <si>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</si>
  <si>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</si>
  <si>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</si>
  <si>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</si>
  <si>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</si>
  <si>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</si>
  <si>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</si>
  <si>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</si>
  <si>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</si>
  <si>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</si>
  <si>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</si>
  <si>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</si>
  <si>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</si>
  <si>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</si>
  <si>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</si>
  <si>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</si>
  <si>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</si>
  <si>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</si>
  <si>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</si>
  <si>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</si>
  <si>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</si>
  <si>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</si>
  <si>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</si>
  <si>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</si>
  <si>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</si>
  <si>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</si>
  <si>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</si>
  <si>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</si>
  <si>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</si>
  <si>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</si>
  <si>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</si>
  <si>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</si>
  <si>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</si>
  <si>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</si>
  <si>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</si>
  <si>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</si>
  <si>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</si>
  <si>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</si>
  <si>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</si>
  <si>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</si>
  <si>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</si>
  <si>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</si>
  <si>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</si>
  <si>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</si>
  <si>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</si>
  <si>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</si>
  <si>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</si>
  <si>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</si>
  <si>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</si>
  <si>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</si>
  <si>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</si>
  <si>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</si>
  <si>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</si>
  <si>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</si>
  <si>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</si>
  <si>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</si>
  <si>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</si>
  <si>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</si>
  <si>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</si>
  <si>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</si>
  <si>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</si>
  <si>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</si>
  <si>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</si>
  <si>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</si>
  <si>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</si>
  <si>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</si>
  <si>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</si>
  <si>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</si>
  <si>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</si>
  <si>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</si>
  <si>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</si>
  <si>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</si>
  <si>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</si>
  <si>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</si>
  <si>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</si>
  <si>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</si>
  <si>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</si>
  <si>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</si>
  <si>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</si>
  <si>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</si>
  <si>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</si>
  <si>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</si>
  <si>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</si>
  <si>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</si>
  <si>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</si>
  <si>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</si>
  <si>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</si>
  <si>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</si>
  <si>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</si>
  <si>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</si>
  <si>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</si>
  <si>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</si>
  <si>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</si>
  <si>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</si>
  <si>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</si>
  <si>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</si>
  <si>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</si>
  <si>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</si>
  <si>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</si>
  <si>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</si>
  <si>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</si>
  <si>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</si>
  <si>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</si>
  <si>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</si>
  <si>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</si>
  <si>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</si>
  <si>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</si>
  <si>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</si>
  <si>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</si>
  <si>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</si>
  <si>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</si>
  <si>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</si>
  <si>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Tesla Model 3</t>
  </si>
  <si>
    <t>Audi Q4 e-tron</t>
  </si>
  <si>
    <t>Skoda Enyaq iV</t>
  </si>
  <si>
    <t>KIA Niro</t>
  </si>
  <si>
    <t>Volkswagen ID.4</t>
  </si>
  <si>
    <t>Volkswagen ID.3</t>
  </si>
  <si>
    <t>Dacia Spring</t>
  </si>
  <si>
    <t>MINI Mini</t>
  </si>
  <si>
    <t>KIA Sportage</t>
  </si>
  <si>
    <t/>
  </si>
  <si>
    <t>Mazda CX-60</t>
  </si>
  <si>
    <t>Mercedes-Benz Klasa GLC</t>
  </si>
  <si>
    <t>Lexus RX</t>
  </si>
  <si>
    <t>Porsche Cayenne</t>
  </si>
  <si>
    <t>Volvo XC90</t>
  </si>
  <si>
    <t>KIA Ceed</t>
  </si>
  <si>
    <t>KIA XCeed</t>
  </si>
  <si>
    <t>Volkswagen ID. Buzz Cargo</t>
  </si>
  <si>
    <t>Opel Vivaro</t>
  </si>
  <si>
    <t>Mercedes-Benz Vito</t>
  </si>
  <si>
    <t>Peugeot Partner</t>
  </si>
  <si>
    <t>Opel Combo</t>
  </si>
  <si>
    <t>Maxus E-Deliver 9</t>
  </si>
  <si>
    <t>Nissan Townstar</t>
  </si>
  <si>
    <t>SUPER SOCO</t>
  </si>
  <si>
    <t>Rejestracje nowych samochodów dostawczych do 3,5t - elektrycznych, ranking marek</t>
  </si>
  <si>
    <t>Rejestracje nowych samochodów dostawczych do 3,5t - elektrycznych, ranking modeli</t>
  </si>
  <si>
    <t xml:space="preserve">Maj 2023
</t>
  </si>
  <si>
    <t>Styczeń-Maj 2023</t>
  </si>
  <si>
    <t>Rok narastająco Styczeń -Maj</t>
  </si>
  <si>
    <t xml:space="preserve">   SAMOCHODY CIĘŻAROWE OD 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</si>
</sst>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</numFmts>
  <fonts count="48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</borders>
  <cellStyleXfs count="24">
    <xf numFmtId="0" fontId="0" fillId="0" borderId="0"/>
    <xf numFmtId="164" fontId="39" fillId="0" borderId="0" applyBorder="0" applyProtection="0"/>
    <xf numFmtId="9" fontId="39" fillId="0" borderId="0" applyBorder="0" applyProtection="0"/>
    <xf numFmtId="0" fontId="16" fillId="0" borderId="0" applyBorder="0" applyProtection="0"/>
    <xf numFmtId="164" fontId="39" fillId="0" borderId="0" applyBorder="0" applyProtection="0"/>
    <xf numFmtId="165" fontId="39" fillId="0" borderId="0" applyBorder="0" applyProtection="0"/>
    <xf numFmtId="165" fontId="39" fillId="0" borderId="0" applyBorder="0" applyProtection="0"/>
    <xf numFmtId="164" fontId="39" fillId="0" borderId="0" applyBorder="0" applyProtection="0"/>
    <xf numFmtId="165" fontId="3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</cellStyleXfs>
  <cellXfs count="185">
    <xf numFmtId="0" fontId="0" fillId="0" borderId="0" xfId="0"/>
    <xf numFmtId="0" fontId="9" fillId="2" borderId="1" xfId="9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12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6" fontId="6" fillId="0" borderId="0" xfId="0" applyNumberFormat="1" applyFont="1"/>
    <xf numFmtId="0" fontId="10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3"/>
    </xf>
    <xf numFmtId="0" fontId="3" fillId="4" borderId="0" xfId="12" applyFont="1" applyFill="1"/>
    <xf numFmtId="168" fontId="3" fillId="0" borderId="0" xfId="2" applyNumberFormat="1" applyFont="1" applyBorder="1" applyProtection="1"/>
    <xf numFmtId="2" fontId="3" fillId="0" borderId="0" xfId="2" applyNumberFormat="1" applyFont="1" applyBorder="1" applyProtection="1"/>
    <xf numFmtId="10" fontId="3" fillId="0" borderId="0" xfId="12" applyNumberFormat="1" applyFont="1"/>
    <xf numFmtId="0" fontId="13" fillId="0" borderId="0" xfId="12" applyFont="1"/>
    <xf numFmtId="0" fontId="15" fillId="0" borderId="0" xfId="0" applyFont="1"/>
    <xf numFmtId="0" fontId="17" fillId="0" borderId="0" xfId="3" applyFont="1" applyBorder="1" applyAlignment="1" applyProtection="1">
      <alignment horizontal="center" vertical="top"/>
    </xf>
    <xf numFmtId="0" fontId="18" fillId="0" borderId="0" xfId="9" applyFont="1"/>
    <xf numFmtId="0" fontId="9" fillId="2" borderId="6" xfId="9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9" fillId="2" borderId="9" xfId="9" applyFont="1" applyFill="1" applyBorder="1" applyAlignment="1">
      <alignment horizontal="center" vertical="center" wrapText="1"/>
    </xf>
    <xf numFmtId="0" fontId="23" fillId="0" borderId="0" xfId="0" applyFont="1"/>
    <xf numFmtId="0" fontId="9" fillId="5" borderId="4" xfId="9" applyFont="1" applyFill="1" applyBorder="1" applyAlignment="1">
      <alignment horizontal="center" vertical="center" wrapText="1"/>
    </xf>
    <xf numFmtId="0" fontId="9" fillId="5" borderId="7" xfId="9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9" fillId="5" borderId="13" xfId="9" applyFont="1" applyFill="1" applyBorder="1" applyAlignment="1">
      <alignment horizontal="center" vertical="center" wrapText="1"/>
    </xf>
    <xf numFmtId="0" fontId="24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/>
    </xf>
    <xf numFmtId="0" fontId="9" fillId="5" borderId="15" xfId="9" applyFont="1" applyFill="1" applyBorder="1" applyAlignment="1">
      <alignment horizontal="center" vertical="center" wrapText="1"/>
    </xf>
    <xf numFmtId="0" fontId="26" fillId="0" borderId="0" xfId="0" applyFont="1"/>
    <xf numFmtId="166" fontId="3" fillId="0" borderId="0" xfId="0" applyNumberFormat="1" applyFont="1"/>
    <xf numFmtId="0" fontId="26" fillId="0" borderId="0" xfId="0" applyFont="1" applyAlignment="1">
      <alignment horizontal="right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0" xfId="22" applyNumberFormat="1" applyFont="1" applyBorder="1" applyAlignment="1" applyProtection="1">
      <alignment horizontal="right"/>
    </xf>
    <xf numFmtId="168" fontId="18" fillId="0" borderId="21" xfId="22" applyNumberFormat="1" applyFont="1" applyBorder="1" applyAlignment="1" applyProtection="1">
      <alignment horizontal="right"/>
    </xf>
    <xf numFmtId="169" fontId="18" fillId="0" borderId="22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0" fontId="18" fillId="0" borderId="20" xfId="22" applyNumberFormat="1" applyFont="1" applyBorder="1" applyAlignment="1" applyProtection="1">
      <alignment horizontal="right"/>
    </xf>
    <xf numFmtId="169" fontId="18" fillId="0" borderId="19" xfId="18" applyNumberFormat="1" applyFont="1" applyBorder="1" applyProtection="1"/>
    <xf numFmtId="169" fontId="18" fillId="0" borderId="19" xfId="18" applyNumberFormat="1" applyFont="1" applyBorder="1" applyAlignment="1" applyProtection="1">
      <alignment horizontal="right"/>
    </xf>
    <xf numFmtId="0" fontId="18" fillId="0" borderId="19" xfId="0" applyFont="1" applyBorder="1" applyAlignment="1">
      <alignment horizontal="left" indent="1"/>
    </xf>
    <xf numFmtId="3" fontId="18" fillId="0" borderId="20" xfId="22" applyNumberFormat="1" applyFont="1" applyBorder="1" applyAlignment="1" applyProtection="1">
      <alignment horizontal="right"/>
    </xf>
    <xf numFmtId="169" fontId="26" fillId="0" borderId="19" xfId="18" applyNumberFormat="1" applyFont="1" applyBorder="1" applyProtection="1"/>
    <xf numFmtId="169" fontId="26" fillId="0" borderId="19" xfId="18" applyNumberFormat="1" applyFont="1" applyBorder="1" applyAlignment="1" applyProtection="1">
      <alignment horizontal="right"/>
    </xf>
    <xf numFmtId="171" fontId="18" fillId="0" borderId="20" xfId="22" applyNumberFormat="1" applyFont="1" applyBorder="1" applyAlignment="1" applyProtection="1">
      <alignment horizontal="right"/>
    </xf>
    <xf numFmtId="172" fontId="18" fillId="0" borderId="20" xfId="22" applyNumberFormat="1" applyFont="1" applyBorder="1" applyAlignment="1" applyProtection="1">
      <alignment horizontal="right"/>
    </xf>
    <xf numFmtId="0" fontId="18" fillId="0" borderId="23" xfId="0" applyFont="1" applyBorder="1" applyAlignment="1">
      <alignment horizontal="left" indent="1"/>
    </xf>
    <xf numFmtId="171" fontId="18" fillId="0" borderId="24" xfId="22" applyNumberFormat="1" applyFont="1" applyBorder="1" applyAlignment="1" applyProtection="1">
      <alignment horizontal="right"/>
    </xf>
    <xf numFmtId="168" fontId="18" fillId="0" borderId="25" xfId="22" applyNumberFormat="1" applyFont="1" applyBorder="1" applyAlignment="1" applyProtection="1">
      <alignment horizontal="right"/>
    </xf>
    <xf numFmtId="169" fontId="18" fillId="0" borderId="23" xfId="18" applyNumberFormat="1" applyFont="1" applyBorder="1" applyProtection="1"/>
    <xf numFmtId="169" fontId="27" fillId="0" borderId="23" xfId="18" applyNumberFormat="1" applyFont="1" applyBorder="1" applyAlignment="1" applyProtection="1">
      <alignment horizontal="right"/>
    </xf>
    <xf numFmtId="166" fontId="26" fillId="0" borderId="0" xfId="0" applyNumberFormat="1" applyFont="1"/>
    <xf numFmtId="0" fontId="28" fillId="0" borderId="0" xfId="9" applyFont="1" applyAlignment="1">
      <alignment horizontal="center" vertical="center"/>
    </xf>
    <xf numFmtId="0" fontId="30" fillId="0" borderId="0" xfId="9" applyFont="1" applyAlignment="1">
      <alignment horizontal="right" vertical="center"/>
    </xf>
    <xf numFmtId="0" fontId="29" fillId="0" borderId="0" xfId="9" applyFont="1" applyAlignment="1">
      <alignment vertical="center"/>
    </xf>
    <xf numFmtId="0" fontId="32" fillId="5" borderId="26" xfId="9" applyFont="1" applyFill="1" applyBorder="1" applyAlignment="1">
      <alignment horizontal="center" vertical="center" wrapText="1"/>
    </xf>
    <xf numFmtId="0" fontId="32" fillId="5" borderId="28" xfId="9" applyFont="1" applyFill="1" applyBorder="1" applyAlignment="1">
      <alignment horizontal="center" wrapText="1"/>
    </xf>
    <xf numFmtId="0" fontId="33" fillId="5" borderId="31" xfId="9" applyFont="1" applyFill="1" applyBorder="1" applyAlignment="1">
      <alignment horizontal="center" vertical="center" wrapText="1"/>
    </xf>
    <xf numFmtId="0" fontId="33" fillId="5" borderId="30" xfId="9" applyFont="1" applyFill="1" applyBorder="1" applyAlignment="1">
      <alignment horizontal="center" vertical="top" wrapText="1"/>
    </xf>
    <xf numFmtId="0" fontId="28" fillId="0" borderId="32" xfId="9" applyFont="1" applyBorder="1" applyAlignment="1">
      <alignment horizontal="center" vertical="center"/>
    </xf>
    <xf numFmtId="0" fontId="18" fillId="0" borderId="33" xfId="9" applyFont="1" applyBorder="1" applyAlignment="1">
      <alignment vertical="center"/>
    </xf>
    <xf numFmtId="3" fontId="18" fillId="0" borderId="34" xfId="9" applyNumberFormat="1" applyFont="1" applyBorder="1" applyAlignment="1">
      <alignment vertical="center"/>
    </xf>
    <xf numFmtId="10" fontId="18" fillId="0" borderId="33" xfId="18" applyNumberFormat="1" applyFont="1" applyBorder="1" applyAlignment="1" applyProtection="1">
      <alignment vertical="center"/>
    </xf>
    <xf numFmtId="168" fontId="18" fillId="0" borderId="33" xfId="18" applyNumberFormat="1" applyFont="1" applyBorder="1" applyAlignment="1" applyProtection="1">
      <alignment vertical="center"/>
    </xf>
    <xf numFmtId="1" fontId="18" fillId="0" borderId="32" xfId="18" applyNumberFormat="1" applyFont="1" applyBorder="1" applyAlignment="1" applyProtection="1">
      <alignment horizontal="center"/>
    </xf>
    <xf numFmtId="0" fontId="34" fillId="6" borderId="32" xfId="0" applyFont="1" applyFill="1" applyBorder="1" applyAlignment="1">
      <alignment horizontal="center" vertical="center" wrapText="1"/>
    </xf>
    <xf numFmtId="0" fontId="18" fillId="6" borderId="33" xfId="9" applyFont="1" applyFill="1" applyBorder="1" applyAlignment="1">
      <alignment vertical="center"/>
    </xf>
    <xf numFmtId="3" fontId="18" fillId="6" borderId="34" xfId="9" applyNumberFormat="1" applyFont="1" applyFill="1" applyBorder="1" applyAlignment="1">
      <alignment vertical="center"/>
    </xf>
    <xf numFmtId="10" fontId="18" fillId="6" borderId="33" xfId="18" applyNumberFormat="1" applyFont="1" applyFill="1" applyBorder="1" applyAlignment="1" applyProtection="1">
      <alignment vertical="center"/>
    </xf>
    <xf numFmtId="168" fontId="18" fillId="6" borderId="33" xfId="18" applyNumberFormat="1" applyFont="1" applyFill="1" applyBorder="1" applyAlignment="1" applyProtection="1">
      <alignment vertical="center"/>
    </xf>
    <xf numFmtId="1" fontId="18" fillId="6" borderId="32" xfId="18" applyNumberFormat="1" applyFont="1" applyFill="1" applyBorder="1" applyAlignment="1" applyProtection="1">
      <alignment horizontal="center"/>
    </xf>
    <xf numFmtId="3" fontId="18" fillId="7" borderId="34" xfId="9" applyNumberFormat="1" applyFont="1" applyFill="1" applyBorder="1" applyAlignment="1">
      <alignment vertical="center"/>
    </xf>
    <xf numFmtId="10" fontId="18" fillId="7" borderId="33" xfId="18" applyNumberFormat="1" applyFont="1" applyFill="1" applyBorder="1" applyAlignment="1" applyProtection="1">
      <alignment vertical="center"/>
    </xf>
    <xf numFmtId="168" fontId="18" fillId="7" borderId="33" xfId="18" applyNumberFormat="1" applyFont="1" applyFill="1" applyBorder="1" applyAlignment="1" applyProtection="1">
      <alignment vertical="center"/>
    </xf>
    <xf numFmtId="3" fontId="18" fillId="7" borderId="32" xfId="9" applyNumberFormat="1" applyFont="1" applyFill="1" applyBorder="1" applyAlignment="1">
      <alignment vertical="center"/>
    </xf>
    <xf numFmtId="3" fontId="8" fillId="5" borderId="34" xfId="9" applyNumberFormat="1" applyFont="1" applyFill="1" applyBorder="1" applyAlignment="1">
      <alignment vertical="center"/>
    </xf>
    <xf numFmtId="9" fontId="8" fillId="5" borderId="33" xfId="18" applyFont="1" applyFill="1" applyBorder="1" applyAlignment="1" applyProtection="1">
      <alignment vertical="center"/>
    </xf>
    <xf numFmtId="168" fontId="8" fillId="5" borderId="33" xfId="9" applyNumberFormat="1" applyFont="1" applyFill="1" applyBorder="1" applyAlignment="1">
      <alignment vertical="center"/>
    </xf>
    <xf numFmtId="3" fontId="8" fillId="5" borderId="32" xfId="9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18" fillId="7" borderId="34" xfId="9" applyFont="1" applyFill="1" applyBorder="1" applyAlignment="1">
      <alignment vertical="center"/>
    </xf>
    <xf numFmtId="0" fontId="32" fillId="5" borderId="42" xfId="9" applyFont="1" applyFill="1" applyBorder="1" applyAlignment="1">
      <alignment horizontal="center" vertical="center" wrapText="1"/>
    </xf>
    <xf numFmtId="0" fontId="33" fillId="5" borderId="29" xfId="9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18" fillId="7" borderId="32" xfId="9" applyFont="1" applyFill="1" applyBorder="1" applyAlignment="1">
      <alignment vertical="center"/>
    </xf>
    <xf numFmtId="167" fontId="40" fillId="3" borderId="3" xfId="1" applyNumberFormat="1" applyFont="1" applyFill="1" applyBorder="1" applyAlignment="1" applyProtection="1">
      <alignment horizontal="right" vertical="center"/>
    </xf>
    <xf numFmtId="9" fontId="40" fillId="3" borderId="3" xfId="2" applyFont="1" applyFill="1" applyBorder="1" applyAlignment="1" applyProtection="1">
      <alignment horizontal="right" vertical="center"/>
    </xf>
    <xf numFmtId="168" fontId="40" fillId="3" borderId="3" xfId="22" applyNumberFormat="1" applyFont="1" applyFill="1" applyBorder="1" applyAlignment="1" applyProtection="1">
      <alignment horizontal="right" vertical="center"/>
    </xf>
    <xf numFmtId="167" fontId="41" fillId="0" borderId="3" xfId="1" applyNumberFormat="1" applyFont="1" applyBorder="1" applyAlignment="1" applyProtection="1">
      <alignment horizontal="right" vertical="center"/>
    </xf>
    <xf numFmtId="168" fontId="41" fillId="0" borderId="3" xfId="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1" fillId="0" borderId="3" xfId="22" applyNumberFormat="1" applyFont="1" applyBorder="1" applyAlignment="1" applyProtection="1">
      <alignment horizontal="right" vertical="center"/>
    </xf>
    <xf numFmtId="168" fontId="43" fillId="3" borderId="3" xfId="22" applyNumberFormat="1" applyFont="1" applyFill="1" applyBorder="1" applyAlignment="1" applyProtection="1">
      <alignment horizontal="right" vertical="center"/>
    </xf>
    <xf numFmtId="168" fontId="34" fillId="3" borderId="3" xfId="22" applyNumberFormat="1" applyFont="1" applyFill="1" applyBorder="1" applyAlignment="1" applyProtection="1">
      <alignment horizontal="right" vertical="center"/>
    </xf>
    <xf numFmtId="3" fontId="41" fillId="0" borderId="3" xfId="9" applyNumberFormat="1" applyFont="1" applyBorder="1" applyAlignment="1">
      <alignment vertical="center"/>
    </xf>
    <xf numFmtId="168" fontId="41" fillId="0" borderId="3" xfId="2" applyNumberFormat="1" applyFont="1" applyBorder="1" applyAlignment="1" applyProtection="1">
      <alignment vertical="center"/>
    </xf>
    <xf numFmtId="3" fontId="41" fillId="3" borderId="3" xfId="0" applyNumberFormat="1" applyFont="1" applyFill="1" applyBorder="1" applyAlignment="1">
      <alignment vertical="center" wrapText="1"/>
    </xf>
    <xf numFmtId="168" fontId="41" fillId="3" borderId="3" xfId="2" applyNumberFormat="1" applyFont="1" applyFill="1" applyBorder="1" applyAlignment="1" applyProtection="1">
      <alignment vertical="center" wrapText="1"/>
    </xf>
    <xf numFmtId="3" fontId="44" fillId="0" borderId="3" xfId="9" applyNumberFormat="1" applyFont="1" applyBorder="1" applyAlignment="1">
      <alignment vertical="center"/>
    </xf>
    <xf numFmtId="168" fontId="44" fillId="0" borderId="8" xfId="18" applyNumberFormat="1" applyFont="1" applyBorder="1" applyAlignment="1" applyProtection="1">
      <alignment vertical="center"/>
    </xf>
    <xf numFmtId="3" fontId="45" fillId="5" borderId="1" xfId="9" applyNumberFormat="1" applyFont="1" applyFill="1" applyBorder="1" applyAlignment="1">
      <alignment vertical="center"/>
    </xf>
    <xf numFmtId="9" fontId="45" fillId="5" borderId="9" xfId="18" applyFont="1" applyFill="1" applyBorder="1" applyAlignment="1" applyProtection="1">
      <alignment vertical="center"/>
    </xf>
    <xf numFmtId="168" fontId="45" fillId="5" borderId="9" xfId="9" applyNumberFormat="1" applyFont="1" applyFill="1" applyBorder="1" applyAlignment="1">
      <alignment vertical="center"/>
    </xf>
    <xf numFmtId="3" fontId="45" fillId="5" borderId="10" xfId="9" applyNumberFormat="1" applyFont="1" applyFill="1" applyBorder="1" applyAlignment="1">
      <alignment vertical="center"/>
    </xf>
    <xf numFmtId="9" fontId="45" fillId="5" borderId="1" xfId="18" applyFont="1" applyFill="1" applyBorder="1" applyAlignment="1" applyProtection="1">
      <alignment vertical="center"/>
    </xf>
    <xf numFmtId="9" fontId="45" fillId="5" borderId="11" xfId="18" applyFont="1" applyFill="1" applyBorder="1" applyAlignment="1" applyProtection="1">
      <alignment vertical="center"/>
    </xf>
    <xf numFmtId="168" fontId="45" fillId="5" borderId="11" xfId="9" applyNumberFormat="1" applyFont="1" applyFill="1" applyBorder="1" applyAlignment="1">
      <alignment vertical="center"/>
    </xf>
    <xf numFmtId="3" fontId="44" fillId="0" borderId="12" xfId="9" applyNumberFormat="1" applyFont="1" applyBorder="1" applyAlignment="1">
      <alignment vertical="center"/>
    </xf>
    <xf numFmtId="168" fontId="44" fillId="0" borderId="3" xfId="18" applyNumberFormat="1" applyFont="1" applyBorder="1" applyAlignment="1" applyProtection="1">
      <alignment vertical="center"/>
    </xf>
    <xf numFmtId="3" fontId="44" fillId="0" borderId="8" xfId="9" applyNumberFormat="1" applyFont="1" applyBorder="1" applyAlignment="1">
      <alignment vertical="center"/>
    </xf>
    <xf numFmtId="3" fontId="45" fillId="5" borderId="9" xfId="9" applyNumberFormat="1" applyFont="1" applyFill="1" applyBorder="1" applyAlignment="1">
      <alignment vertical="center"/>
    </xf>
    <xf numFmtId="3" fontId="41" fillId="6" borderId="3" xfId="0" applyNumberFormat="1" applyFont="1" applyFill="1" applyBorder="1" applyAlignment="1">
      <alignment vertical="center" wrapText="1"/>
    </xf>
    <xf numFmtId="168" fontId="41" fillId="6" borderId="3" xfId="2" applyNumberFormat="1" applyFont="1" applyFill="1" applyBorder="1" applyAlignment="1" applyProtection="1">
      <alignment vertical="center" wrapText="1"/>
    </xf>
    <xf numFmtId="9" fontId="45" fillId="5" borderId="8" xfId="18" applyFont="1" applyFill="1" applyBorder="1" applyAlignment="1" applyProtection="1">
      <alignment vertical="center"/>
    </xf>
    <xf numFmtId="168" fontId="45" fillId="5" borderId="8" xfId="9" applyNumberFormat="1" applyFont="1" applyFill="1" applyBorder="1" applyAlignment="1">
      <alignment vertical="center"/>
    </xf>
    <xf numFmtId="167" fontId="40" fillId="0" borderId="12" xfId="1" applyNumberFormat="1" applyFont="1" applyBorder="1" applyAlignment="1" applyProtection="1">
      <alignment horizontal="right" vertical="center"/>
    </xf>
    <xf numFmtId="9" fontId="40" fillId="0" borderId="12" xfId="2" applyFont="1" applyBorder="1" applyAlignment="1" applyProtection="1">
      <alignment horizontal="right" vertical="center"/>
    </xf>
    <xf numFmtId="168" fontId="40" fillId="0" borderId="12" xfId="22" applyNumberFormat="1" applyFont="1" applyBorder="1" applyAlignment="1" applyProtection="1">
      <alignment horizontal="right" vertical="center"/>
    </xf>
    <xf numFmtId="168" fontId="40" fillId="0" borderId="8" xfId="22" applyNumberFormat="1" applyFont="1" applyBorder="1" applyAlignment="1" applyProtection="1">
      <alignment horizontal="right" vertical="center"/>
    </xf>
    <xf numFmtId="0" fontId="46" fillId="0" borderId="43" xfId="0" applyFont="1" applyBorder="1" applyAlignment="1">
      <alignment horizontal="left" vertical="center" wrapText="1" indent="2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167" fontId="9" fillId="2" borderId="1" xfId="1" applyNumberFormat="1" applyFont="1" applyFill="1" applyBorder="1" applyAlignment="1" applyProtection="1">
      <alignment horizontal="center" wrapText="1"/>
    </xf>
    <xf numFmtId="0" fontId="47" fillId="2" borderId="1" xfId="0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9" applyFont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left" vertical="center"/>
    </xf>
    <xf numFmtId="0" fontId="20" fillId="5" borderId="1" xfId="9" applyFont="1" applyFill="1" applyBorder="1" applyAlignment="1">
      <alignment horizontal="center" vertical="center"/>
    </xf>
    <xf numFmtId="0" fontId="20" fillId="5" borderId="2" xfId="9" applyFont="1" applyFill="1" applyBorder="1" applyAlignment="1">
      <alignment horizontal="center" vertical="center"/>
    </xf>
    <xf numFmtId="0" fontId="9" fillId="5" borderId="2" xfId="9" applyFont="1" applyFill="1" applyBorder="1" applyAlignment="1">
      <alignment horizontal="center" vertical="center" wrapText="1"/>
    </xf>
    <xf numFmtId="0" fontId="9" fillId="5" borderId="5" xfId="9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0" fillId="5" borderId="3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 wrapText="1"/>
    </xf>
    <xf numFmtId="0" fontId="9" fillId="5" borderId="14" xfId="9" applyFont="1" applyFill="1" applyBorder="1" applyAlignment="1">
      <alignment horizontal="center" vertical="center"/>
    </xf>
    <xf numFmtId="0" fontId="9" fillId="5" borderId="14" xfId="9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/>
    </xf>
    <xf numFmtId="0" fontId="31" fillId="5" borderId="30" xfId="9" applyFont="1" applyFill="1" applyBorder="1" applyAlignment="1">
      <alignment horizontal="center" vertical="center"/>
    </xf>
    <xf numFmtId="0" fontId="31" fillId="5" borderId="29" xfId="9" applyFont="1" applyFill="1" applyBorder="1" applyAlignment="1">
      <alignment horizontal="center" vertical="center"/>
    </xf>
    <xf numFmtId="0" fontId="32" fillId="5" borderId="27" xfId="9" applyFont="1" applyFill="1" applyBorder="1" applyAlignment="1">
      <alignment horizontal="center" vertical="center" wrapText="1"/>
    </xf>
    <xf numFmtId="0" fontId="32" fillId="5" borderId="27" xfId="9" applyFont="1" applyFill="1" applyBorder="1" applyAlignment="1">
      <alignment horizontal="center" wrapText="1"/>
    </xf>
    <xf numFmtId="0" fontId="28" fillId="0" borderId="0" xfId="9" applyFont="1" applyAlignment="1">
      <alignment horizontal="center" wrapText="1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8" fillId="5" borderId="26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vertical="center"/>
    </xf>
    <xf numFmtId="0" fontId="8" fillId="5" borderId="28" xfId="9" applyFont="1" applyFill="1" applyBorder="1" applyAlignment="1">
      <alignment horizontal="center" vertical="center"/>
    </xf>
    <xf numFmtId="0" fontId="31" fillId="5" borderId="31" xfId="9" applyFont="1" applyFill="1" applyBorder="1" applyAlignment="1">
      <alignment horizontal="center" vertical="top"/>
    </xf>
    <xf numFmtId="0" fontId="31" fillId="5" borderId="29" xfId="9" applyFont="1" applyFill="1" applyBorder="1" applyAlignment="1">
      <alignment horizontal="center" vertical="top"/>
    </xf>
    <xf numFmtId="0" fontId="33" fillId="5" borderId="29" xfId="9" applyFont="1" applyFill="1" applyBorder="1" applyAlignment="1">
      <alignment horizontal="center" vertical="top" wrapText="1"/>
    </xf>
    <xf numFmtId="0" fontId="28" fillId="7" borderId="35" xfId="9" applyFont="1" applyFill="1" applyBorder="1" applyAlignment="1">
      <alignment horizontal="center" vertical="center"/>
    </xf>
    <xf numFmtId="0" fontId="8" fillId="5" borderId="35" xfId="9" applyFont="1" applyFill="1" applyBorder="1" applyAlignment="1">
      <alignment horizontal="center" vertical="top"/>
    </xf>
    <xf numFmtId="0" fontId="8" fillId="5" borderId="36" xfId="9" applyFont="1" applyFill="1" applyBorder="1" applyAlignment="1">
      <alignment horizontal="center" vertical="center"/>
    </xf>
    <xf numFmtId="0" fontId="8" fillId="5" borderId="37" xfId="9" applyFont="1" applyFill="1" applyBorder="1" applyAlignment="1">
      <alignment horizontal="center" vertical="center"/>
    </xf>
    <xf numFmtId="0" fontId="8" fillId="5" borderId="38" xfId="9" applyFont="1" applyFill="1" applyBorder="1" applyAlignment="1">
      <alignment horizontal="center" vertical="center"/>
    </xf>
    <xf numFmtId="0" fontId="31" fillId="5" borderId="39" xfId="9" applyFont="1" applyFill="1" applyBorder="1" applyAlignment="1">
      <alignment horizontal="center" vertical="center"/>
    </xf>
    <xf numFmtId="0" fontId="31" fillId="5" borderId="40" xfId="9" applyFont="1" applyFill="1" applyBorder="1" applyAlignment="1">
      <alignment horizontal="center" vertical="center"/>
    </xf>
    <xf numFmtId="0" fontId="31" fillId="5" borderId="41" xfId="9" applyFont="1" applyFill="1" applyBorder="1" applyAlignment="1">
      <alignment horizontal="center" vertical="center"/>
    </xf>
    <xf numFmtId="0" fontId="33" fillId="5" borderId="29" xfId="9" applyFont="1" applyFill="1" applyBorder="1" applyAlignment="1">
      <alignment horizontal="center" vertical="center" wrapText="1"/>
    </xf>
  </cellXfs>
  <cellStyles count="24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3" xfId="6" xr:uid="{00000000-0005-0000-0000-000008000000}"/>
    <cellStyle name="Dziesiętny 3" xfId="7" xr:uid="{00000000-0005-0000-0000-000009000000}"/>
    <cellStyle name="Dziesiętny 4" xfId="8" xr:uid="{00000000-0005-0000-0000-00000A000000}"/>
    <cellStyle name="Hiperłącze" xfId="3" builtinId="8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5" xfId="14" xr:uid="{00000000-0005-0000-0000-000010000000}"/>
    <cellStyle name="Normalny 5 2" xfId="15" xr:uid="{00000000-0005-0000-0000-000011000000}"/>
    <cellStyle name="Normalny 6" xfId="16" xr:uid="{00000000-0005-0000-0000-000012000000}"/>
    <cellStyle name="Normalny 7" xfId="17" xr:uid="{00000000-0005-0000-0000-000013000000}"/>
    <cellStyle name="Procentowy" xfId="2" builtinId="5"/>
    <cellStyle name="Procentowy 2" xfId="18" xr:uid="{00000000-0005-0000-0000-000014000000}"/>
    <cellStyle name="Procentowy 3" xfId="19" xr:uid="{00000000-0005-0000-0000-000015000000}"/>
    <cellStyle name="Procentowy 3 2" xfId="20" xr:uid="{00000000-0005-0000-0000-000016000000}"/>
    <cellStyle name="Procentowy 4" xfId="21" xr:uid="{00000000-0005-0000-0000-000017000000}"/>
    <cellStyle name="Procentowy 4 2" xfId="22" xr:uid="{00000000-0005-0000-0000-000018000000}"/>
    <cellStyle name="Procentowy 5" xfId="23" xr:uid="{00000000-0005-0000-0000-000019000000}"/>
  </cellStyles>
  <dxfs count="90"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B27" sqref="B27"/>
    </sheetView>
  </sheetViews>
  <sheetFormatPr defaultColWidth="9.140625" defaultRowHeight="15" x14ac:dyDescent="0.25"/>
  <cols>
    <col min="1" max="1" width="1.140625" style="3" customWidth="1"/>
    <col min="2" max="2" width="41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45055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70.900000000000006" customHeight="1" x14ac:dyDescent="0.25">
      <c r="B2" s="133" t="s">
        <v>0</v>
      </c>
      <c r="C2" s="133"/>
      <c r="D2" s="133"/>
      <c r="E2" s="133"/>
      <c r="F2" s="133"/>
      <c r="G2" s="133"/>
      <c r="H2" s="133"/>
    </row>
    <row r="3" spans="1:256" ht="33" customHeight="1" x14ac:dyDescent="0.25">
      <c r="B3" s="134"/>
      <c r="C3" s="135" t="s">
        <v>256</v>
      </c>
      <c r="D3" s="135"/>
      <c r="E3" s="136" t="s">
        <v>1</v>
      </c>
      <c r="F3" s="137" t="s">
        <v>257</v>
      </c>
      <c r="G3" s="137"/>
      <c r="H3" s="138" t="s">
        <v>2</v>
      </c>
    </row>
    <row r="4" spans="1:256" ht="21" customHeight="1" x14ac:dyDescent="0.25">
      <c r="B4" s="134"/>
      <c r="C4" s="2" t="s">
        <v>3</v>
      </c>
      <c r="D4" s="2" t="s">
        <v>4</v>
      </c>
      <c r="E4" s="136"/>
      <c r="F4" s="2" t="s">
        <v>3</v>
      </c>
      <c r="G4" s="2" t="s">
        <v>4</v>
      </c>
      <c r="H4" s="138"/>
    </row>
    <row r="5" spans="1:256" ht="22.7" customHeight="1" x14ac:dyDescent="0.25">
      <c r="B5" s="8" t="s">
        <v>5</v>
      </c>
      <c r="C5" s="98">
        <v>38575</v>
      </c>
      <c r="D5" s="99">
        <v>1</v>
      </c>
      <c r="E5" s="100">
        <v>7.460233445691844E-2</v>
      </c>
      <c r="F5" s="98">
        <v>197091</v>
      </c>
      <c r="G5" s="99">
        <v>1</v>
      </c>
      <c r="H5" s="100">
        <v>0.1404409211896771</v>
      </c>
    </row>
    <row r="6" spans="1:256" ht="17.25" customHeight="1" x14ac:dyDescent="0.25">
      <c r="B6" s="132" t="s">
        <v>102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17236</v>
      </c>
      <c r="D7" s="102">
        <v>0.44681788723266364</v>
      </c>
      <c r="E7" s="103">
        <v>4.6318217689552688E-2</v>
      </c>
      <c r="F7" s="101">
        <v>88372</v>
      </c>
      <c r="G7" s="102">
        <v>0.44838171200105537</v>
      </c>
      <c r="H7" s="104">
        <v>6.7784732123438385E-2</v>
      </c>
      <c r="I7" s="10"/>
    </row>
    <row r="8" spans="1:256" ht="22.7" customHeight="1" x14ac:dyDescent="0.25">
      <c r="B8" s="9" t="s">
        <v>7</v>
      </c>
      <c r="C8" s="101">
        <v>4215</v>
      </c>
      <c r="D8" s="102">
        <v>0.10926766040181465</v>
      </c>
      <c r="E8" s="104">
        <v>-4.7225501770956635E-3</v>
      </c>
      <c r="F8" s="101">
        <v>19358</v>
      </c>
      <c r="G8" s="102">
        <v>9.8218589382569471E-2</v>
      </c>
      <c r="H8" s="104">
        <v>8.3389299306021902E-2</v>
      </c>
      <c r="M8" s="11"/>
      <c r="N8" s="11"/>
      <c r="O8" s="11"/>
    </row>
    <row r="9" spans="1:256" ht="22.7" customHeight="1" x14ac:dyDescent="0.25">
      <c r="B9" s="9" t="s">
        <v>8</v>
      </c>
      <c r="C9" s="101">
        <v>1362</v>
      </c>
      <c r="D9" s="102">
        <v>3.5307841866493841E-2</v>
      </c>
      <c r="E9" s="104">
        <v>0.74615384615384617</v>
      </c>
      <c r="F9" s="101">
        <v>6687</v>
      </c>
      <c r="G9" s="102">
        <v>3.3928489885382891E-2</v>
      </c>
      <c r="H9" s="104">
        <v>0.74777835859905917</v>
      </c>
      <c r="M9" s="12"/>
    </row>
    <row r="10" spans="1:256" ht="22.7" customHeight="1" x14ac:dyDescent="0.25">
      <c r="B10" s="9" t="s">
        <v>9</v>
      </c>
      <c r="C10" s="101">
        <v>1</v>
      </c>
      <c r="D10" s="102">
        <v>2.5923525599481529E-5</v>
      </c>
      <c r="E10" s="104" t="s">
        <v>10</v>
      </c>
      <c r="F10" s="101">
        <v>52</v>
      </c>
      <c r="G10" s="102">
        <v>2.6383751668011222E-4</v>
      </c>
      <c r="H10" s="104">
        <v>0.40540540540540548</v>
      </c>
      <c r="M10" s="11"/>
      <c r="N10" s="11"/>
      <c r="O10" s="11"/>
    </row>
    <row r="11" spans="1:256" ht="22.7" customHeight="1" x14ac:dyDescent="0.25">
      <c r="B11" s="9" t="s">
        <v>11</v>
      </c>
      <c r="C11" s="101">
        <v>1184</v>
      </c>
      <c r="D11" s="102">
        <v>3.0693454309786129E-2</v>
      </c>
      <c r="E11" s="104">
        <v>0.28000000000000003</v>
      </c>
      <c r="F11" s="101">
        <v>5401</v>
      </c>
      <c r="G11" s="102">
        <v>2.7403585145947811E-2</v>
      </c>
      <c r="H11" s="104">
        <v>0.23932996787517213</v>
      </c>
      <c r="M11" s="12"/>
    </row>
    <row r="12" spans="1:256" ht="22.7" customHeight="1" x14ac:dyDescent="0.25">
      <c r="B12" s="9" t="s">
        <v>12</v>
      </c>
      <c r="C12" s="101">
        <v>13620</v>
      </c>
      <c r="D12" s="102">
        <v>0.35307841866493844</v>
      </c>
      <c r="E12" s="104">
        <v>6.1657182944890421E-2</v>
      </c>
      <c r="F12" s="101">
        <v>72055</v>
      </c>
      <c r="G12" s="102">
        <v>0.36559254354587473</v>
      </c>
      <c r="H12" s="104">
        <v>0.22774284789313159</v>
      </c>
    </row>
    <row r="13" spans="1:256" ht="22.7" customHeight="1" x14ac:dyDescent="0.25">
      <c r="B13" s="9" t="s">
        <v>13</v>
      </c>
      <c r="C13" s="101">
        <v>957</v>
      </c>
      <c r="D13" s="102">
        <v>2.4808813998703824E-2</v>
      </c>
      <c r="E13" s="104">
        <v>0.46106870229007635</v>
      </c>
      <c r="F13" s="101">
        <v>5166</v>
      </c>
      <c r="G13" s="102">
        <v>2.621124252248961E-2</v>
      </c>
      <c r="H13" s="104">
        <v>-2.1590909090909105E-2</v>
      </c>
      <c r="M13" s="11"/>
      <c r="N13" s="11"/>
    </row>
    <row r="14" spans="1:256" ht="22.7" customHeight="1" x14ac:dyDescent="0.25">
      <c r="B14" s="8" t="s">
        <v>14</v>
      </c>
      <c r="C14" s="98">
        <v>5538</v>
      </c>
      <c r="D14" s="99">
        <v>1</v>
      </c>
      <c r="E14" s="105">
        <v>4.4511505092417858E-2</v>
      </c>
      <c r="F14" s="98">
        <v>25507</v>
      </c>
      <c r="G14" s="99">
        <v>1</v>
      </c>
      <c r="H14" s="105">
        <v>-2.0694156492359617E-2</v>
      </c>
      <c r="M14" s="11"/>
      <c r="N14" s="11"/>
    </row>
    <row r="15" spans="1:256" ht="17.25" customHeight="1" x14ac:dyDescent="0.25">
      <c r="B15" s="132" t="s">
        <v>102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4913</v>
      </c>
      <c r="D16" s="102">
        <v>0.88714337305886604</v>
      </c>
      <c r="E16" s="104">
        <v>-9.6754686555130531E-3</v>
      </c>
      <c r="F16" s="101">
        <v>22909</v>
      </c>
      <c r="G16" s="102">
        <v>0.89814560708825031</v>
      </c>
      <c r="H16" s="104">
        <v>-4.4861371690639973E-2</v>
      </c>
      <c r="M16" s="13"/>
      <c r="N16" s="11"/>
    </row>
    <row r="17" spans="2:15" ht="22.7" customHeight="1" x14ac:dyDescent="0.25">
      <c r="B17" s="9" t="s">
        <v>6</v>
      </c>
      <c r="C17" s="101">
        <v>343</v>
      </c>
      <c r="D17" s="102">
        <v>6.1935716865294331E-2</v>
      </c>
      <c r="E17" s="104">
        <v>0.39430894308943087</v>
      </c>
      <c r="F17" s="101">
        <v>1561</v>
      </c>
      <c r="G17" s="102">
        <v>6.1198886580154467E-2</v>
      </c>
      <c r="H17" s="104">
        <v>1.8264840182648401E-2</v>
      </c>
      <c r="I17" s="10"/>
    </row>
    <row r="18" spans="2:15" ht="22.7" customHeight="1" x14ac:dyDescent="0.25">
      <c r="B18" s="9" t="s">
        <v>8</v>
      </c>
      <c r="C18" s="101">
        <v>267</v>
      </c>
      <c r="D18" s="102">
        <v>4.8212351029252434E-2</v>
      </c>
      <c r="E18" s="104">
        <v>2</v>
      </c>
      <c r="F18" s="101">
        <v>954</v>
      </c>
      <c r="G18" s="102">
        <v>3.740149762810209E-2</v>
      </c>
      <c r="H18" s="104">
        <v>1.3909774436090228</v>
      </c>
      <c r="M18" s="11"/>
      <c r="N18" s="11"/>
      <c r="O18" s="11"/>
    </row>
    <row r="19" spans="2:15" ht="22.7" customHeight="1" x14ac:dyDescent="0.25">
      <c r="B19" s="9" t="s">
        <v>15</v>
      </c>
      <c r="C19" s="101">
        <v>4</v>
      </c>
      <c r="D19" s="102">
        <v>7.2228241242325753E-4</v>
      </c>
      <c r="E19" s="104">
        <v>3</v>
      </c>
      <c r="F19" s="101">
        <v>17</v>
      </c>
      <c r="G19" s="102">
        <v>6.6648371035402045E-4</v>
      </c>
      <c r="H19" s="104">
        <v>-0.75</v>
      </c>
      <c r="M19" s="12"/>
    </row>
    <row r="20" spans="2:15" ht="22.7" customHeight="1" x14ac:dyDescent="0.25">
      <c r="B20" s="9" t="s">
        <v>16</v>
      </c>
      <c r="C20" s="101">
        <v>4</v>
      </c>
      <c r="D20" s="102">
        <v>7.2228241242325753E-4</v>
      </c>
      <c r="E20" s="104">
        <v>0.33333333333333326</v>
      </c>
      <c r="F20" s="101">
        <v>23</v>
      </c>
      <c r="G20" s="102">
        <v>9.0171325518485117E-4</v>
      </c>
      <c r="H20" s="104">
        <v>-0.2068965517241379</v>
      </c>
      <c r="M20" s="11"/>
    </row>
    <row r="21" spans="2:15" ht="22.7" customHeight="1" x14ac:dyDescent="0.25">
      <c r="B21" s="8" t="s">
        <v>17</v>
      </c>
      <c r="C21" s="98">
        <v>2945</v>
      </c>
      <c r="D21" s="99">
        <v>1</v>
      </c>
      <c r="E21" s="100">
        <v>2.7238678924073056E-3</v>
      </c>
      <c r="F21" s="98">
        <v>14130</v>
      </c>
      <c r="G21" s="99">
        <v>1</v>
      </c>
      <c r="H21" s="100">
        <v>0.10321673953778898</v>
      </c>
    </row>
    <row r="22" spans="2:15" ht="17.25" customHeight="1" x14ac:dyDescent="0.25">
      <c r="B22" s="132" t="s">
        <v>102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2915</v>
      </c>
      <c r="D23" s="102">
        <v>0.98981324278438032</v>
      </c>
      <c r="E23" s="104">
        <v>1.0048510048510151E-2</v>
      </c>
      <c r="F23" s="101">
        <v>13942</v>
      </c>
      <c r="G23" s="102">
        <v>0.98669497523000704</v>
      </c>
      <c r="H23" s="104">
        <v>0.12028927280032131</v>
      </c>
      <c r="M23" s="11"/>
    </row>
    <row r="24" spans="2:15" ht="22.7" customHeight="1" x14ac:dyDescent="0.25">
      <c r="B24" s="9" t="s">
        <v>18</v>
      </c>
      <c r="C24" s="101">
        <v>8</v>
      </c>
      <c r="D24" s="102">
        <v>2.7164685908319186E-3</v>
      </c>
      <c r="E24" s="104" t="s">
        <v>10</v>
      </c>
      <c r="F24" s="101">
        <v>44</v>
      </c>
      <c r="G24" s="102">
        <v>3.113941967445152E-3</v>
      </c>
      <c r="H24" s="104">
        <v>43</v>
      </c>
    </row>
    <row r="25" spans="2:15" ht="22.7" customHeight="1" x14ac:dyDescent="0.25">
      <c r="B25" s="9" t="s">
        <v>19</v>
      </c>
      <c r="C25" s="101">
        <v>22</v>
      </c>
      <c r="D25" s="102">
        <v>7.5471698113207548E-3</v>
      </c>
      <c r="E25" s="104">
        <v>-0.56862745098039214</v>
      </c>
      <c r="F25" s="101">
        <v>141</v>
      </c>
      <c r="G25" s="102">
        <v>9.9787685774946917E-3</v>
      </c>
      <c r="H25" s="104">
        <v>-0.60833333333333339</v>
      </c>
      <c r="I25" s="10"/>
    </row>
    <row r="26" spans="2:15" ht="22.7" customHeight="1" x14ac:dyDescent="0.25">
      <c r="B26" s="8" t="s">
        <v>259</v>
      </c>
      <c r="C26" s="98">
        <v>2903</v>
      </c>
      <c r="D26" s="99">
        <v>1</v>
      </c>
      <c r="E26" s="100">
        <v>-7.5213675213675613E-3</v>
      </c>
      <c r="F26" s="98">
        <v>13866</v>
      </c>
      <c r="G26" s="99">
        <v>1</v>
      </c>
      <c r="H26" s="100">
        <v>9.2499212102111539E-2</v>
      </c>
    </row>
    <row r="27" spans="2:15" ht="17.25" customHeight="1" x14ac:dyDescent="0.25">
      <c r="B27" s="132" t="s">
        <v>102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2879</v>
      </c>
      <c r="D28" s="102">
        <v>0.99173269032035827</v>
      </c>
      <c r="E28" s="104">
        <v>1.7397355601949105E-3</v>
      </c>
      <c r="F28" s="101">
        <v>13713</v>
      </c>
      <c r="G28" s="102">
        <v>0.9889658156642146</v>
      </c>
      <c r="H28" s="104">
        <v>0.11225565739313814</v>
      </c>
    </row>
    <row r="29" spans="2:15" ht="22.7" customHeight="1" x14ac:dyDescent="0.25">
      <c r="B29" s="9" t="s">
        <v>18</v>
      </c>
      <c r="C29" s="101">
        <v>2</v>
      </c>
      <c r="D29" s="102">
        <v>6.889424733034792E-4</v>
      </c>
      <c r="E29" s="104" t="s">
        <v>10</v>
      </c>
      <c r="F29" s="101">
        <v>9</v>
      </c>
      <c r="G29" s="102">
        <v>6.490696668109044E-4</v>
      </c>
      <c r="H29" s="104">
        <v>8</v>
      </c>
    </row>
    <row r="30" spans="2:15" ht="22.7" customHeight="1" x14ac:dyDescent="0.25">
      <c r="B30" s="9" t="s">
        <v>19</v>
      </c>
      <c r="C30" s="101">
        <v>22</v>
      </c>
      <c r="D30" s="102">
        <v>7.578367206338271E-3</v>
      </c>
      <c r="E30" s="104">
        <v>-0.56862745098039214</v>
      </c>
      <c r="F30" s="101">
        <v>141</v>
      </c>
      <c r="G30" s="102">
        <v>1.0168758113370835E-2</v>
      </c>
      <c r="H30" s="104">
        <v>-0.60833333333333339</v>
      </c>
    </row>
    <row r="31" spans="2:15" ht="22.7" customHeight="1" x14ac:dyDescent="0.25">
      <c r="B31" s="8" t="s">
        <v>20</v>
      </c>
      <c r="C31" s="98">
        <v>147</v>
      </c>
      <c r="D31" s="99">
        <v>1</v>
      </c>
      <c r="E31" s="100">
        <v>0.72941176470588243</v>
      </c>
      <c r="F31" s="98">
        <v>578</v>
      </c>
      <c r="G31" s="99">
        <v>1</v>
      </c>
      <c r="H31" s="100">
        <v>0.17718940936863548</v>
      </c>
      <c r="I31" s="10"/>
    </row>
    <row r="32" spans="2:15" ht="17.25" customHeight="1" x14ac:dyDescent="0.25">
      <c r="B32" s="132" t="s">
        <v>102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108</v>
      </c>
      <c r="D33" s="102">
        <v>0.73469387755102045</v>
      </c>
      <c r="E33" s="104">
        <v>0.52112676056338025</v>
      </c>
      <c r="F33" s="101">
        <v>450</v>
      </c>
      <c r="G33" s="102">
        <v>0.77854671280276821</v>
      </c>
      <c r="H33" s="104">
        <v>0.38036809815950923</v>
      </c>
    </row>
    <row r="34" spans="2:9" ht="22.7" customHeight="1" x14ac:dyDescent="0.25">
      <c r="B34" s="9" t="s">
        <v>18</v>
      </c>
      <c r="C34" s="101">
        <v>20</v>
      </c>
      <c r="D34" s="102">
        <v>0.1360544217687075</v>
      </c>
      <c r="E34" s="104">
        <v>1.2222222222222223</v>
      </c>
      <c r="F34" s="101">
        <v>64</v>
      </c>
      <c r="G34" s="102">
        <v>0.11072664359861592</v>
      </c>
      <c r="H34" s="104">
        <v>-0.33333333333333337</v>
      </c>
    </row>
    <row r="35" spans="2:9" ht="22.7" customHeight="1" x14ac:dyDescent="0.25">
      <c r="B35" s="9" t="s">
        <v>21</v>
      </c>
      <c r="C35" s="101">
        <v>0</v>
      </c>
      <c r="D35" s="102">
        <v>0</v>
      </c>
      <c r="E35" s="104" t="s">
        <v>10</v>
      </c>
      <c r="F35" s="101">
        <v>0</v>
      </c>
      <c r="G35" s="102">
        <v>0</v>
      </c>
      <c r="H35" s="104" t="s">
        <v>10</v>
      </c>
    </row>
    <row r="36" spans="2:9" ht="22.7" customHeight="1" x14ac:dyDescent="0.25">
      <c r="B36" s="9" t="s">
        <v>22</v>
      </c>
      <c r="C36" s="101">
        <v>9</v>
      </c>
      <c r="D36" s="102">
        <v>6.1224489795918366E-2</v>
      </c>
      <c r="E36" s="104" t="s">
        <v>10</v>
      </c>
      <c r="F36" s="101">
        <v>29</v>
      </c>
      <c r="G36" s="102">
        <v>5.0173010380622836E-2</v>
      </c>
      <c r="H36" s="104">
        <v>0</v>
      </c>
    </row>
    <row r="37" spans="2:9" ht="22.7" customHeight="1" x14ac:dyDescent="0.25">
      <c r="B37" s="9" t="s">
        <v>19</v>
      </c>
      <c r="C37" s="101">
        <v>10</v>
      </c>
      <c r="D37" s="102">
        <v>6.8027210884353748E-2</v>
      </c>
      <c r="E37" s="104">
        <v>1</v>
      </c>
      <c r="F37" s="101">
        <v>35</v>
      </c>
      <c r="G37" s="102">
        <v>6.0553633217993078E-2</v>
      </c>
      <c r="H37" s="104">
        <v>-0.125</v>
      </c>
      <c r="I37" s="10"/>
    </row>
    <row r="38" spans="2:9" ht="22.7" customHeight="1" x14ac:dyDescent="0.25">
      <c r="B38" s="8" t="s">
        <v>23</v>
      </c>
      <c r="C38" s="98">
        <v>3620</v>
      </c>
      <c r="D38" s="99">
        <v>1</v>
      </c>
      <c r="E38" s="100">
        <v>6.0961313012895646E-2</v>
      </c>
      <c r="F38" s="98">
        <v>12981</v>
      </c>
      <c r="G38" s="99">
        <v>1</v>
      </c>
      <c r="H38" s="100">
        <v>0.15417444651907175</v>
      </c>
    </row>
    <row r="39" spans="2:9" ht="17.25" customHeight="1" x14ac:dyDescent="0.25">
      <c r="B39" s="132" t="s">
        <v>102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3554</v>
      </c>
      <c r="D40" s="102">
        <v>0.98176795580110499</v>
      </c>
      <c r="E40" s="104">
        <v>6.5986802639472097E-2</v>
      </c>
      <c r="F40" s="101">
        <v>12740</v>
      </c>
      <c r="G40" s="102">
        <v>0.98143440412911176</v>
      </c>
      <c r="H40" s="104">
        <v>0.15828711701063725</v>
      </c>
    </row>
    <row r="41" spans="2:9" ht="22.7" customHeight="1" x14ac:dyDescent="0.25">
      <c r="B41" s="9" t="s">
        <v>18</v>
      </c>
      <c r="C41" s="101">
        <v>57</v>
      </c>
      <c r="D41" s="102">
        <v>1.5745856353591159E-2</v>
      </c>
      <c r="E41" s="104">
        <v>-0.25974025974025972</v>
      </c>
      <c r="F41" s="101">
        <v>209</v>
      </c>
      <c r="G41" s="102">
        <v>1.6100454510438334E-2</v>
      </c>
      <c r="H41" s="104">
        <v>-0.10683760683760679</v>
      </c>
    </row>
    <row r="42" spans="2:9" ht="22.7" customHeight="1" x14ac:dyDescent="0.25">
      <c r="B42" s="8" t="s">
        <v>24</v>
      </c>
      <c r="C42" s="98">
        <v>1291</v>
      </c>
      <c r="D42" s="99">
        <v>1</v>
      </c>
      <c r="E42" s="106">
        <v>-0.12117086453369641</v>
      </c>
      <c r="F42" s="98">
        <v>4259</v>
      </c>
      <c r="G42" s="99">
        <v>1</v>
      </c>
      <c r="H42" s="106">
        <v>-6.7644483362521934E-2</v>
      </c>
    </row>
    <row r="43" spans="2:9" ht="17.25" customHeight="1" x14ac:dyDescent="0.25">
      <c r="B43" s="132" t="s">
        <v>102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1061</v>
      </c>
      <c r="D44" s="102">
        <v>0.82184353214562356</v>
      </c>
      <c r="E44" s="104">
        <v>-5.7726465364120738E-2</v>
      </c>
      <c r="F44" s="101">
        <v>3463</v>
      </c>
      <c r="G44" s="102">
        <v>0.8131016670579948</v>
      </c>
      <c r="H44" s="104">
        <v>-1.4232849416453197E-2</v>
      </c>
    </row>
    <row r="45" spans="2:9" ht="22.7" customHeight="1" x14ac:dyDescent="0.25">
      <c r="B45" s="9" t="s">
        <v>18</v>
      </c>
      <c r="C45" s="101">
        <v>229</v>
      </c>
      <c r="D45" s="102">
        <v>0.17738187451587917</v>
      </c>
      <c r="E45" s="104">
        <v>-0.33236151603498543</v>
      </c>
      <c r="F45" s="101">
        <v>794</v>
      </c>
      <c r="G45" s="102">
        <v>0.18642873914064334</v>
      </c>
      <c r="H45" s="104">
        <v>-0.24739336492890995</v>
      </c>
    </row>
    <row r="46" spans="2:9" ht="13.5" customHeight="1" x14ac:dyDescent="0.25">
      <c r="B46" s="14" t="s">
        <v>25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048576 H5:H1048576">
    <cfRule type="cellIs" dxfId="89" priority="2" operator="lessThan">
      <formula>0</formula>
    </cfRule>
    <cfRule type="cellIs" dxfId="88" priority="1" operator="greaterThanOrEqual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83</v>
      </c>
      <c r="D1" s="6"/>
      <c r="O1" s="62">
        <v>44987</v>
      </c>
    </row>
    <row r="2" spans="2:15" ht="14.45" customHeight="1" x14ac:dyDescent="0.25">
      <c r="B2" s="167" t="s">
        <v>226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2:15" ht="14.45" customHeight="1" x14ac:dyDescent="0.25">
      <c r="B3" s="168" t="s">
        <v>227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130</v>
      </c>
    </row>
    <row r="5" spans="2:15" ht="14.45" customHeight="1" x14ac:dyDescent="0.25">
      <c r="B5" s="169" t="s">
        <v>28</v>
      </c>
      <c r="C5" s="170" t="s">
        <v>29</v>
      </c>
      <c r="D5" s="178" t="s">
        <v>131</v>
      </c>
      <c r="E5" s="178"/>
      <c r="F5" s="178"/>
      <c r="G5" s="178"/>
      <c r="H5" s="178"/>
      <c r="I5" s="179" t="s">
        <v>132</v>
      </c>
      <c r="J5" s="179"/>
      <c r="K5" s="180" t="s">
        <v>201</v>
      </c>
      <c r="L5" s="180"/>
      <c r="M5" s="180"/>
      <c r="N5" s="180"/>
      <c r="O5" s="180"/>
    </row>
    <row r="6" spans="2:15" ht="14.45" customHeight="1" x14ac:dyDescent="0.25">
      <c r="B6" s="169"/>
      <c r="C6" s="170"/>
      <c r="D6" s="181" t="s">
        <v>134</v>
      </c>
      <c r="E6" s="181"/>
      <c r="F6" s="181"/>
      <c r="G6" s="181"/>
      <c r="H6" s="181"/>
      <c r="I6" s="182" t="s">
        <v>135</v>
      </c>
      <c r="J6" s="182"/>
      <c r="K6" s="183" t="s">
        <v>136</v>
      </c>
      <c r="L6" s="183"/>
      <c r="M6" s="183"/>
      <c r="N6" s="183"/>
      <c r="O6" s="183"/>
    </row>
    <row r="7" spans="2:15" ht="14.45" customHeight="1" x14ac:dyDescent="0.25">
      <c r="B7" s="169"/>
      <c r="C7" s="170"/>
      <c r="D7" s="164">
        <v>2023</v>
      </c>
      <c r="E7" s="164"/>
      <c r="F7" s="164">
        <v>2022</v>
      </c>
      <c r="G7" s="164"/>
      <c r="H7" s="165" t="s">
        <v>69</v>
      </c>
      <c r="I7" s="164">
        <v>2022</v>
      </c>
      <c r="J7" s="164" t="s">
        <v>138</v>
      </c>
      <c r="K7" s="164">
        <v>2023</v>
      </c>
      <c r="L7" s="164"/>
      <c r="M7" s="164">
        <v>2022</v>
      </c>
      <c r="N7" s="164"/>
      <c r="O7" s="165" t="s">
        <v>69</v>
      </c>
    </row>
    <row r="8" spans="2:15" ht="14.45" customHeight="1" x14ac:dyDescent="0.25">
      <c r="B8" s="173" t="s">
        <v>141</v>
      </c>
      <c r="C8" s="174" t="s">
        <v>142</v>
      </c>
      <c r="D8" s="164"/>
      <c r="E8" s="164"/>
      <c r="F8" s="164"/>
      <c r="G8" s="164"/>
      <c r="H8" s="165"/>
      <c r="I8" s="164"/>
      <c r="J8" s="164"/>
      <c r="K8" s="164"/>
      <c r="L8" s="164"/>
      <c r="M8" s="164"/>
      <c r="N8" s="164"/>
      <c r="O8" s="165"/>
    </row>
    <row r="9" spans="2:15" ht="14.45" customHeight="1" x14ac:dyDescent="0.25">
      <c r="B9" s="173"/>
      <c r="C9" s="174"/>
      <c r="D9" s="66" t="s">
        <v>32</v>
      </c>
      <c r="E9" s="67" t="s">
        <v>33</v>
      </c>
      <c r="F9" s="66" t="s">
        <v>32</v>
      </c>
      <c r="G9" s="67" t="s">
        <v>33</v>
      </c>
      <c r="H9" s="175" t="s">
        <v>143</v>
      </c>
      <c r="I9" s="93" t="s">
        <v>32</v>
      </c>
      <c r="J9" s="184" t="s">
        <v>145</v>
      </c>
      <c r="K9" s="66" t="s">
        <v>32</v>
      </c>
      <c r="L9" s="67" t="s">
        <v>33</v>
      </c>
      <c r="M9" s="66" t="s">
        <v>32</v>
      </c>
      <c r="N9" s="67" t="s">
        <v>33</v>
      </c>
      <c r="O9" s="175" t="s">
        <v>143</v>
      </c>
    </row>
    <row r="10" spans="2:15" ht="14.45" customHeight="1" x14ac:dyDescent="0.25">
      <c r="B10" s="173"/>
      <c r="C10" s="174"/>
      <c r="D10" s="68" t="s">
        <v>148</v>
      </c>
      <c r="E10" s="69" t="s">
        <v>149</v>
      </c>
      <c r="F10" s="68" t="s">
        <v>148</v>
      </c>
      <c r="G10" s="69" t="s">
        <v>149</v>
      </c>
      <c r="H10" s="175"/>
      <c r="I10" s="94" t="s">
        <v>148</v>
      </c>
      <c r="J10" s="184"/>
      <c r="K10" s="68" t="s">
        <v>148</v>
      </c>
      <c r="L10" s="69" t="s">
        <v>149</v>
      </c>
      <c r="M10" s="68" t="s">
        <v>148</v>
      </c>
      <c r="N10" s="69" t="s">
        <v>149</v>
      </c>
      <c r="O10" s="175"/>
    </row>
    <row r="11" spans="2:15" ht="14.45" customHeight="1" x14ac:dyDescent="0.25">
      <c r="B11" s="70">
        <v>1</v>
      </c>
      <c r="C11" s="71" t="s">
        <v>54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42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35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36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44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56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39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41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38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70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40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73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71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67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55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58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64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57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184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202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6" t="s">
        <v>152</v>
      </c>
      <c r="C31" s="176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6" t="s">
        <v>153</v>
      </c>
      <c r="C32" s="176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77" t="s">
        <v>207</v>
      </c>
      <c r="C33" s="177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50</v>
      </c>
    </row>
    <row r="35" spans="2:16" x14ac:dyDescent="0.25">
      <c r="B35" s="91" t="s">
        <v>125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3" zoomScaleNormal="83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0" x14ac:dyDescent="0.4">
      <c r="B2" s="139" t="s">
        <v>68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4" spans="2:16" ht="15.75" x14ac:dyDescent="0.25">
      <c r="B4" s="140" t="s">
        <v>26</v>
      </c>
      <c r="C4" s="140"/>
      <c r="D4" s="140"/>
      <c r="E4" s="140"/>
      <c r="F4" s="140"/>
      <c r="G4" s="140"/>
      <c r="H4" s="140"/>
      <c r="I4" s="15"/>
      <c r="J4" s="140" t="s">
        <v>27</v>
      </c>
      <c r="K4" s="140"/>
      <c r="L4" s="140"/>
      <c r="M4" s="140"/>
      <c r="N4" s="140"/>
      <c r="O4" s="140"/>
      <c r="P4" s="140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1" t="s">
        <v>28</v>
      </c>
      <c r="C6" s="141" t="s">
        <v>29</v>
      </c>
      <c r="D6" s="142" t="s">
        <v>258</v>
      </c>
      <c r="E6" s="142"/>
      <c r="F6" s="142"/>
      <c r="G6" s="142"/>
      <c r="H6" s="142"/>
      <c r="J6" s="143" t="s">
        <v>28</v>
      </c>
      <c r="K6" s="143" t="s">
        <v>30</v>
      </c>
      <c r="L6" s="144" t="str">
        <f>$D$6</f>
        <v>Rok narastająco Styczeń -Maj</v>
      </c>
      <c r="M6" s="144"/>
      <c r="N6" s="144"/>
      <c r="O6" s="144"/>
      <c r="P6" s="144"/>
    </row>
    <row r="7" spans="2:16" ht="20.100000000000001" customHeight="1" x14ac:dyDescent="0.25">
      <c r="B7" s="141"/>
      <c r="C7" s="141"/>
      <c r="D7" s="145">
        <v>2023</v>
      </c>
      <c r="E7" s="145"/>
      <c r="F7" s="145">
        <v>2022</v>
      </c>
      <c r="G7" s="145"/>
      <c r="H7" s="141" t="s">
        <v>31</v>
      </c>
      <c r="J7" s="143"/>
      <c r="K7" s="143"/>
      <c r="L7" s="146">
        <f>$D$7</f>
        <v>2023</v>
      </c>
      <c r="M7" s="146"/>
      <c r="N7" s="146">
        <f>$F$7</f>
        <v>2022</v>
      </c>
      <c r="O7" s="146"/>
      <c r="P7" s="143" t="s">
        <v>2</v>
      </c>
    </row>
    <row r="8" spans="2:16" ht="20.100000000000001" customHeight="1" x14ac:dyDescent="0.25">
      <c r="B8" s="141"/>
      <c r="C8" s="141"/>
      <c r="D8" s="1" t="s">
        <v>32</v>
      </c>
      <c r="E8" s="18" t="s">
        <v>33</v>
      </c>
      <c r="F8" s="1" t="s">
        <v>32</v>
      </c>
      <c r="G8" s="18" t="s">
        <v>33</v>
      </c>
      <c r="H8" s="141"/>
      <c r="J8" s="143"/>
      <c r="K8" s="143"/>
      <c r="L8" s="1" t="s">
        <v>32</v>
      </c>
      <c r="M8" s="19" t="s">
        <v>33</v>
      </c>
      <c r="N8" s="1" t="s">
        <v>32</v>
      </c>
      <c r="O8" s="19" t="s">
        <v>33</v>
      </c>
      <c r="P8" s="143"/>
    </row>
    <row r="9" spans="2:16" ht="22.7" customHeight="1" x14ac:dyDescent="0.25">
      <c r="B9" s="20">
        <v>1</v>
      </c>
      <c r="C9" s="21" t="s">
        <v>34</v>
      </c>
      <c r="D9" s="107">
        <v>1743</v>
      </c>
      <c r="E9" s="108">
        <v>0.26065500224315835</v>
      </c>
      <c r="F9" s="107">
        <v>390</v>
      </c>
      <c r="G9" s="108">
        <v>0.10193413486670151</v>
      </c>
      <c r="H9" s="108">
        <v>3.4692307692307693</v>
      </c>
      <c r="J9" s="20">
        <v>1</v>
      </c>
      <c r="K9" s="21" t="s">
        <v>228</v>
      </c>
      <c r="L9" s="107">
        <v>874</v>
      </c>
      <c r="M9" s="108">
        <v>0.13070136084940931</v>
      </c>
      <c r="N9" s="107">
        <v>96</v>
      </c>
      <c r="O9" s="108">
        <v>2.5091479351803451E-2</v>
      </c>
      <c r="P9" s="108">
        <v>8.1041666666666661</v>
      </c>
    </row>
    <row r="10" spans="2:16" ht="22.7" customHeight="1" x14ac:dyDescent="0.25">
      <c r="B10" s="22">
        <v>2</v>
      </c>
      <c r="C10" s="23" t="s">
        <v>36</v>
      </c>
      <c r="D10" s="109">
        <v>626</v>
      </c>
      <c r="E10" s="110">
        <v>9.3614475848661588E-2</v>
      </c>
      <c r="F10" s="109">
        <v>117</v>
      </c>
      <c r="G10" s="110">
        <v>3.0580240460010455E-2</v>
      </c>
      <c r="H10" s="110">
        <v>4.3504273504273501</v>
      </c>
      <c r="J10" s="22">
        <v>2</v>
      </c>
      <c r="K10" s="23" t="s">
        <v>229</v>
      </c>
      <c r="L10" s="109">
        <v>699</v>
      </c>
      <c r="M10" s="110">
        <v>0.10453117990130104</v>
      </c>
      <c r="N10" s="109">
        <v>294</v>
      </c>
      <c r="O10" s="110">
        <v>7.6842655514898064E-2</v>
      </c>
      <c r="P10" s="110">
        <v>1.3775510204081631</v>
      </c>
    </row>
    <row r="11" spans="2:16" ht="22.7" customHeight="1" x14ac:dyDescent="0.25">
      <c r="B11" s="20">
        <v>3</v>
      </c>
      <c r="C11" s="21" t="s">
        <v>35</v>
      </c>
      <c r="D11" s="107">
        <v>612</v>
      </c>
      <c r="E11" s="108">
        <v>9.1520861372812914E-2</v>
      </c>
      <c r="F11" s="107">
        <v>461</v>
      </c>
      <c r="G11" s="108">
        <v>0.12049137480397282</v>
      </c>
      <c r="H11" s="108">
        <v>0.32754880694143163</v>
      </c>
      <c r="J11" s="20">
        <v>3</v>
      </c>
      <c r="K11" s="21" t="s">
        <v>37</v>
      </c>
      <c r="L11" s="107">
        <v>359</v>
      </c>
      <c r="M11" s="108">
        <v>5.3686256916404967E-2</v>
      </c>
      <c r="N11" s="107">
        <v>205</v>
      </c>
      <c r="O11" s="108">
        <v>5.358076319916362E-2</v>
      </c>
      <c r="P11" s="108">
        <v>0.75121951219512195</v>
      </c>
    </row>
    <row r="12" spans="2:16" ht="22.7" customHeight="1" x14ac:dyDescent="0.25">
      <c r="B12" s="22">
        <v>4</v>
      </c>
      <c r="C12" s="23" t="s">
        <v>38</v>
      </c>
      <c r="D12" s="109">
        <v>485</v>
      </c>
      <c r="E12" s="110">
        <v>7.2528787199042918E-2</v>
      </c>
      <c r="F12" s="109">
        <v>287</v>
      </c>
      <c r="G12" s="110">
        <v>7.5013068478829062E-2</v>
      </c>
      <c r="H12" s="110">
        <v>0.68989547038327537</v>
      </c>
      <c r="J12" s="22">
        <v>4</v>
      </c>
      <c r="K12" s="23" t="s">
        <v>230</v>
      </c>
      <c r="L12" s="109">
        <v>306</v>
      </c>
      <c r="M12" s="110">
        <v>4.5760430686406457E-2</v>
      </c>
      <c r="N12" s="109">
        <v>109</v>
      </c>
      <c r="O12" s="110">
        <v>2.8489283847360169E-2</v>
      </c>
      <c r="P12" s="110">
        <v>1.8073394495412844</v>
      </c>
    </row>
    <row r="13" spans="2:16" ht="22.7" customHeight="1" x14ac:dyDescent="0.25">
      <c r="B13" s="20">
        <v>5</v>
      </c>
      <c r="C13" s="21" t="s">
        <v>39</v>
      </c>
      <c r="D13" s="107">
        <v>451</v>
      </c>
      <c r="E13" s="108">
        <v>6.7444294900553314E-2</v>
      </c>
      <c r="F13" s="107">
        <v>286</v>
      </c>
      <c r="G13" s="108">
        <v>7.4751698902247782E-2</v>
      </c>
      <c r="H13" s="108">
        <v>0.57692307692307687</v>
      </c>
      <c r="J13" s="20">
        <v>5</v>
      </c>
      <c r="K13" s="21" t="s">
        <v>231</v>
      </c>
      <c r="L13" s="107">
        <v>225</v>
      </c>
      <c r="M13" s="108">
        <v>3.3647375504710635E-2</v>
      </c>
      <c r="N13" s="107">
        <v>176</v>
      </c>
      <c r="O13" s="108">
        <v>4.6001045478306322E-2</v>
      </c>
      <c r="P13" s="108">
        <v>0.27840909090909083</v>
      </c>
    </row>
    <row r="14" spans="2:16" ht="22.7" customHeight="1" x14ac:dyDescent="0.25">
      <c r="B14" s="22">
        <v>6</v>
      </c>
      <c r="C14" s="23" t="s">
        <v>40</v>
      </c>
      <c r="D14" s="109">
        <v>410</v>
      </c>
      <c r="E14" s="110">
        <v>6.1312995364139374E-2</v>
      </c>
      <c r="F14" s="109">
        <v>306</v>
      </c>
      <c r="G14" s="110">
        <v>7.9979090433873495E-2</v>
      </c>
      <c r="H14" s="110">
        <v>0.33986928104575154</v>
      </c>
      <c r="J14" s="22">
        <v>6</v>
      </c>
      <c r="K14" s="23" t="s">
        <v>232</v>
      </c>
      <c r="L14" s="109">
        <v>224</v>
      </c>
      <c r="M14" s="110">
        <v>3.3497831613578583E-2</v>
      </c>
      <c r="N14" s="109">
        <v>166</v>
      </c>
      <c r="O14" s="110">
        <v>4.3387349712493466E-2</v>
      </c>
      <c r="P14" s="110">
        <v>0.34939759036144569</v>
      </c>
    </row>
    <row r="15" spans="2:16" ht="22.7" customHeight="1" x14ac:dyDescent="0.25">
      <c r="B15" s="20">
        <v>7</v>
      </c>
      <c r="C15" s="21" t="s">
        <v>42</v>
      </c>
      <c r="D15" s="107">
        <v>225</v>
      </c>
      <c r="E15" s="108">
        <v>3.3647375504710635E-2</v>
      </c>
      <c r="F15" s="107">
        <v>176</v>
      </c>
      <c r="G15" s="108">
        <v>4.6001045478306322E-2</v>
      </c>
      <c r="H15" s="108">
        <v>0.27840909090909083</v>
      </c>
      <c r="J15" s="20">
        <v>7</v>
      </c>
      <c r="K15" s="21" t="s">
        <v>233</v>
      </c>
      <c r="L15" s="107">
        <v>223</v>
      </c>
      <c r="M15" s="108">
        <v>3.3348287722446537E-2</v>
      </c>
      <c r="N15" s="107">
        <v>67</v>
      </c>
      <c r="O15" s="108">
        <v>1.7511761630946157E-2</v>
      </c>
      <c r="P15" s="108">
        <v>2.3283582089552239</v>
      </c>
    </row>
    <row r="16" spans="2:16" ht="22.7" customHeight="1" x14ac:dyDescent="0.25">
      <c r="B16" s="22">
        <v>8</v>
      </c>
      <c r="C16" s="23" t="s">
        <v>41</v>
      </c>
      <c r="D16" s="109">
        <v>204</v>
      </c>
      <c r="E16" s="110">
        <v>3.0506953790937642E-2</v>
      </c>
      <c r="F16" s="109">
        <v>96</v>
      </c>
      <c r="G16" s="110">
        <v>2.5091479351803451E-2</v>
      </c>
      <c r="H16" s="110">
        <v>1.125</v>
      </c>
      <c r="J16" s="22">
        <v>8</v>
      </c>
      <c r="K16" s="23" t="s">
        <v>234</v>
      </c>
      <c r="L16" s="109">
        <v>206</v>
      </c>
      <c r="M16" s="110">
        <v>3.0806041573201735E-2</v>
      </c>
      <c r="N16" s="109">
        <v>25</v>
      </c>
      <c r="O16" s="110">
        <v>6.534239414532148E-3</v>
      </c>
      <c r="P16" s="110">
        <v>7.24</v>
      </c>
    </row>
    <row r="17" spans="2:16" ht="22.7" customHeight="1" x14ac:dyDescent="0.25">
      <c r="B17" s="20">
        <v>9</v>
      </c>
      <c r="C17" s="21" t="s">
        <v>43</v>
      </c>
      <c r="D17" s="107">
        <v>192</v>
      </c>
      <c r="E17" s="108">
        <v>2.8712427097353072E-2</v>
      </c>
      <c r="F17" s="107">
        <v>148</v>
      </c>
      <c r="G17" s="108">
        <v>3.8682697334030319E-2</v>
      </c>
      <c r="H17" s="108">
        <v>0.29729729729729737</v>
      </c>
      <c r="J17" s="20">
        <v>9</v>
      </c>
      <c r="K17" s="21" t="s">
        <v>235</v>
      </c>
      <c r="L17" s="107">
        <v>204</v>
      </c>
      <c r="M17" s="108">
        <v>3.0506953790937642E-2</v>
      </c>
      <c r="N17" s="107">
        <v>96</v>
      </c>
      <c r="O17" s="108">
        <v>2.5091479351803451E-2</v>
      </c>
      <c r="P17" s="108">
        <v>1.125</v>
      </c>
    </row>
    <row r="18" spans="2:16" ht="22.7" customHeight="1" x14ac:dyDescent="0.25">
      <c r="B18" s="22">
        <v>10</v>
      </c>
      <c r="C18" s="23" t="s">
        <v>55</v>
      </c>
      <c r="D18" s="109">
        <v>181</v>
      </c>
      <c r="E18" s="110">
        <v>2.7067444294900555E-2</v>
      </c>
      <c r="F18" s="109">
        <v>125</v>
      </c>
      <c r="G18" s="110">
        <v>3.2671197072660745E-2</v>
      </c>
      <c r="H18" s="110">
        <v>0.44799999999999995</v>
      </c>
      <c r="J18" s="22">
        <v>10</v>
      </c>
      <c r="K18" s="23" t="s">
        <v>236</v>
      </c>
      <c r="L18" s="109">
        <v>173</v>
      </c>
      <c r="M18" s="110">
        <v>2.5871093165844176E-2</v>
      </c>
      <c r="N18" s="109">
        <v>109</v>
      </c>
      <c r="O18" s="110">
        <v>2.8489283847360169E-2</v>
      </c>
      <c r="P18" s="110">
        <v>0.58715596330275233</v>
      </c>
    </row>
    <row r="19" spans="2:16" ht="22.7" customHeight="1" x14ac:dyDescent="0.25">
      <c r="B19" s="147" t="s">
        <v>45</v>
      </c>
      <c r="C19" s="147"/>
      <c r="D19" s="111">
        <f>SUM(D9:D18)</f>
        <v>5129</v>
      </c>
      <c r="E19" s="112">
        <f>D19/D21</f>
        <v>0.76701061761627043</v>
      </c>
      <c r="F19" s="111">
        <f>SUM(F9:F18)</f>
        <v>2392</v>
      </c>
      <c r="G19" s="112">
        <f>F19/F21</f>
        <v>0.62519602718243594</v>
      </c>
      <c r="H19" s="112">
        <f t="shared" ref="H19:H20" si="0">D19/F19-1</f>
        <v>1.1442307692307692</v>
      </c>
      <c r="J19" s="147" t="s">
        <v>46</v>
      </c>
      <c r="K19" s="147"/>
      <c r="L19" s="111">
        <f>SUM(L9:L18)</f>
        <v>3493</v>
      </c>
      <c r="M19" s="112">
        <f>L19/L21</f>
        <v>0.52235681172424109</v>
      </c>
      <c r="N19" s="111">
        <f>SUM(N9:N18)</f>
        <v>1343</v>
      </c>
      <c r="O19" s="112">
        <f>N19/N21</f>
        <v>0.35101934134866702</v>
      </c>
      <c r="P19" s="112">
        <f t="shared" ref="P19:P21" si="1">L19/N19-1</f>
        <v>1.6008935219657485</v>
      </c>
    </row>
    <row r="20" spans="2:16" ht="22.7" customHeight="1" x14ac:dyDescent="0.25">
      <c r="B20" s="147" t="s">
        <v>47</v>
      </c>
      <c r="C20" s="147"/>
      <c r="D20" s="111">
        <f>D21-D19</f>
        <v>1558</v>
      </c>
      <c r="E20" s="112">
        <f>D20/$D$21</f>
        <v>0.23298938238372963</v>
      </c>
      <c r="F20" s="111">
        <f>F21-F19</f>
        <v>1434</v>
      </c>
      <c r="G20" s="112">
        <f>F20/F21</f>
        <v>0.37480397281756406</v>
      </c>
      <c r="H20" s="112">
        <f t="shared" si="0"/>
        <v>8.6471408647140757E-2</v>
      </c>
      <c r="J20" s="147" t="s">
        <v>48</v>
      </c>
      <c r="K20" s="147"/>
      <c r="L20" s="111">
        <f>L21-L19</f>
        <v>3194</v>
      </c>
      <c r="M20" s="112">
        <f>L20/$D$21</f>
        <v>0.47764318827575891</v>
      </c>
      <c r="N20" s="111">
        <f>N21-N19</f>
        <v>2483</v>
      </c>
      <c r="O20" s="112">
        <f>N20/N21</f>
        <v>0.64898065865133303</v>
      </c>
      <c r="P20" s="112">
        <f t="shared" si="1"/>
        <v>0.28634716069271038</v>
      </c>
    </row>
    <row r="21" spans="2:16" ht="22.7" customHeight="1" x14ac:dyDescent="0.25">
      <c r="B21" s="148" t="s">
        <v>49</v>
      </c>
      <c r="C21" s="148"/>
      <c r="D21" s="113">
        <v>6687</v>
      </c>
      <c r="E21" s="114">
        <v>1</v>
      </c>
      <c r="F21" s="113">
        <v>3826</v>
      </c>
      <c r="G21" s="114">
        <v>1</v>
      </c>
      <c r="H21" s="115">
        <v>0.74777835859905917</v>
      </c>
      <c r="J21" s="149" t="s">
        <v>49</v>
      </c>
      <c r="K21" s="149"/>
      <c r="L21" s="116">
        <f>D21</f>
        <v>6687</v>
      </c>
      <c r="M21" s="117">
        <v>1</v>
      </c>
      <c r="N21" s="113">
        <f>F21</f>
        <v>3826</v>
      </c>
      <c r="O21" s="118">
        <v>1</v>
      </c>
      <c r="P21" s="119">
        <f t="shared" si="1"/>
        <v>0.74777835859905917</v>
      </c>
    </row>
    <row r="22" spans="2:16" x14ac:dyDescent="0.25">
      <c r="B22" s="24" t="s">
        <v>50</v>
      </c>
      <c r="C22" s="24"/>
      <c r="D22" s="24"/>
      <c r="E22" s="24"/>
      <c r="F22" s="24"/>
      <c r="G22" s="24"/>
      <c r="H22" s="24"/>
      <c r="I22" s="24"/>
      <c r="J22" s="24" t="s">
        <v>50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0" x14ac:dyDescent="0.4">
      <c r="B25" s="139" t="s">
        <v>51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</row>
    <row r="27" spans="2:16" ht="18.75" x14ac:dyDescent="0.25">
      <c r="B27" s="140" t="s">
        <v>52</v>
      </c>
      <c r="C27" s="140"/>
      <c r="D27" s="140"/>
      <c r="E27" s="140"/>
      <c r="F27" s="140"/>
      <c r="G27" s="140"/>
      <c r="H27" s="140"/>
      <c r="J27" s="140" t="s">
        <v>53</v>
      </c>
      <c r="K27" s="140"/>
      <c r="L27" s="140"/>
      <c r="M27" s="140"/>
      <c r="N27" s="140"/>
      <c r="O27" s="140"/>
      <c r="P27" s="140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1" t="s">
        <v>28</v>
      </c>
      <c r="C29" s="141" t="s">
        <v>29</v>
      </c>
      <c r="D29" s="142" t="str">
        <f>$D$6</f>
        <v>Rok narastająco Styczeń -Maj</v>
      </c>
      <c r="E29" s="142"/>
      <c r="F29" s="142"/>
      <c r="G29" s="142"/>
      <c r="H29" s="142"/>
      <c r="J29" s="141" t="s">
        <v>28</v>
      </c>
      <c r="K29" s="141" t="s">
        <v>30</v>
      </c>
      <c r="L29" s="142" t="str">
        <f>$D$6</f>
        <v>Rok narastająco Styczeń -Maj</v>
      </c>
      <c r="M29" s="142"/>
      <c r="N29" s="142"/>
      <c r="O29" s="142"/>
      <c r="P29" s="142"/>
    </row>
    <row r="30" spans="2:16" ht="20.100000000000001" customHeight="1" x14ac:dyDescent="0.25">
      <c r="B30" s="141"/>
      <c r="C30" s="141"/>
      <c r="D30" s="145">
        <f>$D$7</f>
        <v>2023</v>
      </c>
      <c r="E30" s="145"/>
      <c r="F30" s="145">
        <f>$F$7</f>
        <v>2022</v>
      </c>
      <c r="G30" s="145"/>
      <c r="H30" s="141" t="s">
        <v>2</v>
      </c>
      <c r="J30" s="141"/>
      <c r="K30" s="141"/>
      <c r="L30" s="145">
        <f>$D$7</f>
        <v>2023</v>
      </c>
      <c r="M30" s="145"/>
      <c r="N30" s="145">
        <f>$F$7</f>
        <v>2022</v>
      </c>
      <c r="O30" s="145"/>
      <c r="P30" s="141" t="s">
        <v>2</v>
      </c>
    </row>
    <row r="31" spans="2:16" ht="20.100000000000001" customHeight="1" x14ac:dyDescent="0.25">
      <c r="B31" s="141"/>
      <c r="C31" s="141"/>
      <c r="D31" s="1" t="s">
        <v>32</v>
      </c>
      <c r="E31" s="26" t="s">
        <v>33</v>
      </c>
      <c r="F31" s="1" t="s">
        <v>32</v>
      </c>
      <c r="G31" s="26" t="s">
        <v>33</v>
      </c>
      <c r="H31" s="141"/>
      <c r="J31" s="141"/>
      <c r="K31" s="141"/>
      <c r="L31" s="1" t="s">
        <v>32</v>
      </c>
      <c r="M31" s="18" t="s">
        <v>33</v>
      </c>
      <c r="N31" s="1" t="s">
        <v>32</v>
      </c>
      <c r="O31" s="18" t="s">
        <v>33</v>
      </c>
      <c r="P31" s="141"/>
    </row>
    <row r="32" spans="2:16" ht="22.7" customHeight="1" x14ac:dyDescent="0.25">
      <c r="B32" s="20">
        <v>1</v>
      </c>
      <c r="C32" s="21" t="s">
        <v>54</v>
      </c>
      <c r="D32" s="107">
        <v>26153</v>
      </c>
      <c r="E32" s="108">
        <v>0.36295885087780166</v>
      </c>
      <c r="F32" s="107">
        <v>21900</v>
      </c>
      <c r="G32" s="108">
        <v>0.37315340182998519</v>
      </c>
      <c r="H32" s="108">
        <v>0.19420091324200905</v>
      </c>
      <c r="J32" s="20">
        <v>1</v>
      </c>
      <c r="K32" s="21" t="s">
        <v>159</v>
      </c>
      <c r="L32" s="107">
        <v>6263</v>
      </c>
      <c r="M32" s="108">
        <v>8.6919714107279167E-2</v>
      </c>
      <c r="N32" s="107">
        <v>2236</v>
      </c>
      <c r="O32" s="108">
        <v>3.8099132716522689E-2</v>
      </c>
      <c r="P32" s="108">
        <v>1.8009838998211092</v>
      </c>
    </row>
    <row r="33" spans="2:16" ht="22.7" customHeight="1" x14ac:dyDescent="0.25">
      <c r="B33" s="22">
        <v>2</v>
      </c>
      <c r="C33" s="23" t="s">
        <v>39</v>
      </c>
      <c r="D33" s="109">
        <v>7135</v>
      </c>
      <c r="E33" s="110">
        <v>9.9021580736937065E-2</v>
      </c>
      <c r="F33" s="109">
        <v>5813</v>
      </c>
      <c r="G33" s="110">
        <v>9.9047521682086928E-2</v>
      </c>
      <c r="H33" s="110">
        <v>0.22742129709272318</v>
      </c>
      <c r="J33" s="22">
        <v>2</v>
      </c>
      <c r="K33" s="23" t="s">
        <v>161</v>
      </c>
      <c r="L33" s="109">
        <v>4708</v>
      </c>
      <c r="M33" s="110">
        <v>6.5338977170217194E-2</v>
      </c>
      <c r="N33" s="109">
        <v>4024</v>
      </c>
      <c r="O33" s="110">
        <v>6.8564807715244772E-2</v>
      </c>
      <c r="P33" s="110">
        <v>0.16998011928429424</v>
      </c>
    </row>
    <row r="34" spans="2:16" ht="22.7" customHeight="1" x14ac:dyDescent="0.25">
      <c r="B34" s="20">
        <v>3</v>
      </c>
      <c r="C34" s="21" t="s">
        <v>40</v>
      </c>
      <c r="D34" s="107">
        <v>5230</v>
      </c>
      <c r="E34" s="108">
        <v>7.2583443203108736E-2</v>
      </c>
      <c r="F34" s="107">
        <v>4782</v>
      </c>
      <c r="G34" s="108">
        <v>8.1480345550273475E-2</v>
      </c>
      <c r="H34" s="108">
        <v>9.3684650773734779E-2</v>
      </c>
      <c r="J34" s="20">
        <v>3</v>
      </c>
      <c r="K34" s="21" t="s">
        <v>178</v>
      </c>
      <c r="L34" s="107">
        <v>4500</v>
      </c>
      <c r="M34" s="108">
        <v>6.2452293386996045E-2</v>
      </c>
      <c r="N34" s="107">
        <v>6681</v>
      </c>
      <c r="O34" s="108">
        <v>0.11383734601032562</v>
      </c>
      <c r="P34" s="108">
        <v>-0.32644813650651106</v>
      </c>
    </row>
    <row r="35" spans="2:16" ht="22.7" customHeight="1" x14ac:dyDescent="0.25">
      <c r="B35" s="22">
        <v>4</v>
      </c>
      <c r="C35" s="23" t="s">
        <v>55</v>
      </c>
      <c r="D35" s="109">
        <v>4466</v>
      </c>
      <c r="E35" s="110">
        <v>6.1980431614738742E-2</v>
      </c>
      <c r="F35" s="109">
        <v>3671</v>
      </c>
      <c r="G35" s="110">
        <v>6.2550051968852771E-2</v>
      </c>
      <c r="H35" s="110">
        <v>0.21656224461999463</v>
      </c>
      <c r="J35" s="22">
        <v>4</v>
      </c>
      <c r="K35" s="23" t="s">
        <v>160</v>
      </c>
      <c r="L35" s="109">
        <v>4366</v>
      </c>
      <c r="M35" s="110">
        <v>6.0592602872805497E-2</v>
      </c>
      <c r="N35" s="109">
        <v>2459</v>
      </c>
      <c r="O35" s="110">
        <v>4.1898822607302905E-2</v>
      </c>
      <c r="P35" s="110">
        <v>0.7755185034566896</v>
      </c>
    </row>
    <row r="36" spans="2:16" ht="22.7" customHeight="1" x14ac:dyDescent="0.25">
      <c r="B36" s="20">
        <v>5</v>
      </c>
      <c r="C36" s="21" t="s">
        <v>35</v>
      </c>
      <c r="D36" s="107">
        <v>3746</v>
      </c>
      <c r="E36" s="108">
        <v>5.1988064672819377E-2</v>
      </c>
      <c r="F36" s="107">
        <v>2307</v>
      </c>
      <c r="G36" s="108">
        <v>3.930889945304912E-2</v>
      </c>
      <c r="H36" s="108">
        <v>0.62375379280450804</v>
      </c>
      <c r="J36" s="20">
        <v>5</v>
      </c>
      <c r="K36" s="21" t="s">
        <v>237</v>
      </c>
      <c r="L36" s="107">
        <v>2900</v>
      </c>
      <c r="M36" s="108">
        <v>4.0247033516064117E-2</v>
      </c>
      <c r="N36" s="107">
        <v>1594</v>
      </c>
      <c r="O36" s="108">
        <v>2.7160115183424493E-2</v>
      </c>
      <c r="P36" s="108">
        <v>0.81932245922208291</v>
      </c>
    </row>
    <row r="37" spans="2:16" ht="22.7" customHeight="1" x14ac:dyDescent="0.25">
      <c r="B37" s="22">
        <v>6</v>
      </c>
      <c r="C37" s="23" t="s">
        <v>56</v>
      </c>
      <c r="D37" s="109">
        <v>3406</v>
      </c>
      <c r="E37" s="110">
        <v>4.726944695024634E-2</v>
      </c>
      <c r="F37" s="109">
        <v>2472</v>
      </c>
      <c r="G37" s="110">
        <v>4.2120329192864077E-2</v>
      </c>
      <c r="H37" s="110">
        <v>0.37783171521035608</v>
      </c>
      <c r="J37" s="22">
        <v>6</v>
      </c>
      <c r="K37" s="23" t="s">
        <v>163</v>
      </c>
      <c r="L37" s="109">
        <v>2651</v>
      </c>
      <c r="M37" s="110">
        <v>3.6791339948650338E-2</v>
      </c>
      <c r="N37" s="109"/>
      <c r="O37" s="110">
        <v>0</v>
      </c>
      <c r="P37" s="110" t="s">
        <v>238</v>
      </c>
    </row>
    <row r="38" spans="2:16" ht="22.7" customHeight="1" x14ac:dyDescent="0.25">
      <c r="B38" s="20">
        <v>7</v>
      </c>
      <c r="C38" s="21" t="s">
        <v>58</v>
      </c>
      <c r="D38" s="107">
        <v>3001</v>
      </c>
      <c r="E38" s="108">
        <v>4.1648740545416695E-2</v>
      </c>
      <c r="F38" s="107">
        <v>1246</v>
      </c>
      <c r="G38" s="108">
        <v>2.1230554277632947E-2</v>
      </c>
      <c r="H38" s="108">
        <v>1.4085072231139648</v>
      </c>
      <c r="J38" s="20">
        <v>7</v>
      </c>
      <c r="K38" s="21" t="s">
        <v>170</v>
      </c>
      <c r="L38" s="107">
        <v>2570</v>
      </c>
      <c r="M38" s="108">
        <v>3.5667198667684405E-2</v>
      </c>
      <c r="N38" s="107">
        <v>4304</v>
      </c>
      <c r="O38" s="108">
        <v>7.3335718788870144E-2</v>
      </c>
      <c r="P38" s="108">
        <v>-0.40288104089219334</v>
      </c>
    </row>
    <row r="39" spans="2:16" ht="22.7" customHeight="1" x14ac:dyDescent="0.25">
      <c r="B39" s="22">
        <v>8</v>
      </c>
      <c r="C39" s="23" t="s">
        <v>57</v>
      </c>
      <c r="D39" s="109">
        <v>2996</v>
      </c>
      <c r="E39" s="110">
        <v>4.1579349108320035E-2</v>
      </c>
      <c r="F39" s="109">
        <v>1508</v>
      </c>
      <c r="G39" s="110">
        <v>2.5694763925096696E-2</v>
      </c>
      <c r="H39" s="110">
        <v>0.98673740053050407</v>
      </c>
      <c r="J39" s="22">
        <v>8</v>
      </c>
      <c r="K39" s="23" t="s">
        <v>191</v>
      </c>
      <c r="L39" s="109">
        <v>2377</v>
      </c>
      <c r="M39" s="110">
        <v>3.2988689195753242E-2</v>
      </c>
      <c r="N39" s="109">
        <v>2118</v>
      </c>
      <c r="O39" s="110">
        <v>3.6088534478351988E-2</v>
      </c>
      <c r="P39" s="110">
        <v>0.12228517469310662</v>
      </c>
    </row>
    <row r="40" spans="2:16" ht="22.7" customHeight="1" x14ac:dyDescent="0.25">
      <c r="B40" s="20">
        <v>9</v>
      </c>
      <c r="C40" s="21" t="s">
        <v>38</v>
      </c>
      <c r="D40" s="107">
        <v>2634</v>
      </c>
      <c r="E40" s="108">
        <v>3.6555409062521686E-2</v>
      </c>
      <c r="F40" s="107">
        <v>3103</v>
      </c>
      <c r="G40" s="108">
        <v>5.2871918076641281E-2</v>
      </c>
      <c r="H40" s="108">
        <v>-0.15114405414115373</v>
      </c>
      <c r="J40" s="20">
        <v>9</v>
      </c>
      <c r="K40" s="21" t="s">
        <v>167</v>
      </c>
      <c r="L40" s="107">
        <v>2092</v>
      </c>
      <c r="M40" s="108">
        <v>2.9033377281243493E-2</v>
      </c>
      <c r="N40" s="107">
        <v>1919</v>
      </c>
      <c r="O40" s="108">
        <v>3.2697779822453955E-2</v>
      </c>
      <c r="P40" s="108">
        <v>9.0151120375195459E-2</v>
      </c>
    </row>
    <row r="41" spans="2:16" ht="22.7" customHeight="1" x14ac:dyDescent="0.25">
      <c r="B41" s="22">
        <v>10</v>
      </c>
      <c r="C41" s="23" t="s">
        <v>43</v>
      </c>
      <c r="D41" s="109">
        <v>2064</v>
      </c>
      <c r="E41" s="110">
        <v>2.8644785233502185E-2</v>
      </c>
      <c r="F41" s="109">
        <v>1340</v>
      </c>
      <c r="G41" s="110">
        <v>2.2832217280921469E-2</v>
      </c>
      <c r="H41" s="110">
        <v>0.54029850746268648</v>
      </c>
      <c r="J41" s="22">
        <v>10</v>
      </c>
      <c r="K41" s="23" t="s">
        <v>189</v>
      </c>
      <c r="L41" s="109">
        <v>2040</v>
      </c>
      <c r="M41" s="110">
        <v>2.8311706335438207E-2</v>
      </c>
      <c r="N41" s="109">
        <v>853</v>
      </c>
      <c r="O41" s="110">
        <v>1.4534239806437322E-2</v>
      </c>
      <c r="P41" s="110">
        <v>1.3915592028135992</v>
      </c>
    </row>
    <row r="42" spans="2:16" ht="22.7" customHeight="1" x14ac:dyDescent="0.25">
      <c r="B42" s="147" t="s">
        <v>46</v>
      </c>
      <c r="C42" s="147"/>
      <c r="D42" s="120">
        <f>SUM(D32:D41)</f>
        <v>60831</v>
      </c>
      <c r="E42" s="121">
        <f t="shared" ref="E42:E43" si="2">D42/$D$44</f>
        <v>0.84423010200541249</v>
      </c>
      <c r="F42" s="111">
        <f>SUM(F32:F41)</f>
        <v>48142</v>
      </c>
      <c r="G42" s="112">
        <f t="shared" ref="G42:G43" si="3">F42/$F$44</f>
        <v>0.82029000323740398</v>
      </c>
      <c r="H42" s="112">
        <f t="shared" ref="H42:H43" si="4">D42/F42-1</f>
        <v>0.26357442565743017</v>
      </c>
      <c r="J42" s="147" t="s">
        <v>59</v>
      </c>
      <c r="K42" s="147"/>
      <c r="L42" s="111">
        <f>SUM(L32:L41)</f>
        <v>34467</v>
      </c>
      <c r="M42" s="112">
        <f t="shared" ref="M42:M43" si="5">L42/$L$44</f>
        <v>0.47834293248213172</v>
      </c>
      <c r="N42" s="111">
        <f>SUM(N32:N41)</f>
        <v>26188</v>
      </c>
      <c r="O42" s="112">
        <f t="shared" ref="O42:O43" si="6">N42/$N$44</f>
        <v>0.44621649712893385</v>
      </c>
      <c r="P42" s="112">
        <f t="shared" ref="P42:P44" si="7">IFERROR(L42/N42-1,"")</f>
        <v>0.31613716205895837</v>
      </c>
    </row>
    <row r="43" spans="2:16" ht="22.7" customHeight="1" x14ac:dyDescent="0.25">
      <c r="B43" s="147" t="s">
        <v>48</v>
      </c>
      <c r="C43" s="147"/>
      <c r="D43" s="111">
        <f>D44-D42</f>
        <v>11224</v>
      </c>
      <c r="E43" s="112">
        <f t="shared" si="2"/>
        <v>0.15576989799458746</v>
      </c>
      <c r="F43" s="111">
        <f>F44-F42</f>
        <v>10547</v>
      </c>
      <c r="G43" s="112">
        <f t="shared" si="3"/>
        <v>0.17970999676259605</v>
      </c>
      <c r="H43" s="112">
        <f t="shared" si="4"/>
        <v>6.4188868872665283E-2</v>
      </c>
      <c r="J43" s="147" t="s">
        <v>60</v>
      </c>
      <c r="K43" s="147"/>
      <c r="L43" s="111">
        <f>L44-L42</f>
        <v>37588</v>
      </c>
      <c r="M43" s="112">
        <f t="shared" si="5"/>
        <v>0.52165706751786833</v>
      </c>
      <c r="N43" s="111">
        <f>N44-N42</f>
        <v>32501</v>
      </c>
      <c r="O43" s="112">
        <f t="shared" si="6"/>
        <v>0.55378350287106615</v>
      </c>
      <c r="P43" s="112">
        <f t="shared" si="7"/>
        <v>0.15651826097658539</v>
      </c>
    </row>
    <row r="44" spans="2:16" ht="22.7" customHeight="1" x14ac:dyDescent="0.25">
      <c r="B44" s="148" t="s">
        <v>49</v>
      </c>
      <c r="C44" s="148"/>
      <c r="D44" s="113">
        <v>72055</v>
      </c>
      <c r="E44" s="114">
        <v>1</v>
      </c>
      <c r="F44" s="113">
        <v>58689</v>
      </c>
      <c r="G44" s="114">
        <v>1</v>
      </c>
      <c r="H44" s="115">
        <v>0.22774284789313159</v>
      </c>
      <c r="J44" s="148" t="s">
        <v>49</v>
      </c>
      <c r="K44" s="148"/>
      <c r="L44" s="113">
        <f>D44</f>
        <v>72055</v>
      </c>
      <c r="M44" s="114">
        <v>1</v>
      </c>
      <c r="N44" s="113">
        <f>F44</f>
        <v>58689</v>
      </c>
      <c r="O44" s="114">
        <v>1</v>
      </c>
      <c r="P44" s="115">
        <f t="shared" si="7"/>
        <v>0.22774284789313159</v>
      </c>
    </row>
    <row r="45" spans="2:16" x14ac:dyDescent="0.25">
      <c r="B45" s="27" t="s">
        <v>50</v>
      </c>
      <c r="J45" s="27" t="s">
        <v>50</v>
      </c>
    </row>
    <row r="46" spans="2:16" x14ac:dyDescent="0.25">
      <c r="K46" s="27"/>
    </row>
    <row r="48" spans="2:16" ht="30" x14ac:dyDescent="0.4">
      <c r="B48" s="139" t="s">
        <v>61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</row>
    <row r="50" spans="2:16" ht="18.75" x14ac:dyDescent="0.25">
      <c r="B50" s="140" t="s">
        <v>62</v>
      </c>
      <c r="C50" s="140"/>
      <c r="D50" s="140"/>
      <c r="E50" s="140"/>
      <c r="F50" s="140"/>
      <c r="G50" s="140"/>
      <c r="H50" s="140"/>
      <c r="J50" s="140" t="s">
        <v>63</v>
      </c>
      <c r="K50" s="140"/>
      <c r="L50" s="140"/>
      <c r="M50" s="140"/>
      <c r="N50" s="140"/>
      <c r="O50" s="140"/>
      <c r="P50" s="140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50" t="s">
        <v>28</v>
      </c>
      <c r="C52" s="150" t="s">
        <v>29</v>
      </c>
      <c r="D52" s="151" t="str">
        <f>$D$6</f>
        <v>Rok narastająco Styczeń -Maj</v>
      </c>
      <c r="E52" s="151"/>
      <c r="F52" s="151"/>
      <c r="G52" s="151"/>
      <c r="H52" s="151"/>
      <c r="J52" s="150" t="s">
        <v>28</v>
      </c>
      <c r="K52" s="150" t="s">
        <v>30</v>
      </c>
      <c r="L52" s="151" t="str">
        <f>$D$6</f>
        <v>Rok narastająco Styczeń -Maj</v>
      </c>
      <c r="M52" s="151"/>
      <c r="N52" s="151"/>
      <c r="O52" s="151"/>
      <c r="P52" s="151"/>
    </row>
    <row r="53" spans="2:16" ht="20.100000000000001" customHeight="1" x14ac:dyDescent="0.25">
      <c r="B53" s="150"/>
      <c r="C53" s="150"/>
      <c r="D53" s="152">
        <f>$D$7</f>
        <v>2023</v>
      </c>
      <c r="E53" s="152"/>
      <c r="F53" s="152">
        <f>$F$7</f>
        <v>2022</v>
      </c>
      <c r="G53" s="152"/>
      <c r="H53" s="150" t="s">
        <v>2</v>
      </c>
      <c r="J53" s="150"/>
      <c r="K53" s="150"/>
      <c r="L53" s="152">
        <f>$D$7</f>
        <v>2023</v>
      </c>
      <c r="M53" s="152"/>
      <c r="N53" s="152">
        <f>$F$7</f>
        <v>2022</v>
      </c>
      <c r="O53" s="152"/>
      <c r="P53" s="150" t="s">
        <v>2</v>
      </c>
    </row>
    <row r="54" spans="2:16" ht="20.100000000000001" customHeight="1" x14ac:dyDescent="0.25">
      <c r="B54" s="150"/>
      <c r="C54" s="150"/>
      <c r="D54" s="28" t="s">
        <v>32</v>
      </c>
      <c r="E54" s="29" t="s">
        <v>33</v>
      </c>
      <c r="F54" s="28" t="s">
        <v>32</v>
      </c>
      <c r="G54" s="29" t="s">
        <v>33</v>
      </c>
      <c r="H54" s="150"/>
      <c r="J54" s="150"/>
      <c r="K54" s="150"/>
      <c r="L54" s="28" t="s">
        <v>32</v>
      </c>
      <c r="M54" s="29" t="s">
        <v>33</v>
      </c>
      <c r="N54" s="28" t="s">
        <v>32</v>
      </c>
      <c r="O54" s="29" t="s">
        <v>33</v>
      </c>
      <c r="P54" s="150"/>
    </row>
    <row r="55" spans="2:16" ht="22.7" customHeight="1" x14ac:dyDescent="0.25">
      <c r="B55" s="20">
        <v>1</v>
      </c>
      <c r="C55" s="21" t="s">
        <v>58</v>
      </c>
      <c r="D55" s="107">
        <v>802</v>
      </c>
      <c r="E55" s="108">
        <v>0.14849102018144789</v>
      </c>
      <c r="F55" s="107">
        <v>138</v>
      </c>
      <c r="G55" s="108">
        <v>3.1665901789811837E-2</v>
      </c>
      <c r="H55" s="108">
        <v>4.8115942028985508</v>
      </c>
      <c r="I55" s="30"/>
      <c r="J55" s="20">
        <v>1</v>
      </c>
      <c r="K55" s="21" t="s">
        <v>196</v>
      </c>
      <c r="L55" s="107">
        <v>627</v>
      </c>
      <c r="M55" s="108">
        <v>8.7016862119214493E-3</v>
      </c>
      <c r="N55" s="107">
        <v>138</v>
      </c>
      <c r="O55" s="108">
        <v>2.3513776005725092E-3</v>
      </c>
      <c r="P55" s="108">
        <v>3.5434782608695654</v>
      </c>
    </row>
    <row r="56" spans="2:16" ht="22.7" customHeight="1" x14ac:dyDescent="0.25">
      <c r="B56" s="22">
        <v>2</v>
      </c>
      <c r="C56" s="23" t="s">
        <v>55</v>
      </c>
      <c r="D56" s="109">
        <v>641</v>
      </c>
      <c r="E56" s="110">
        <v>0.11868172560636919</v>
      </c>
      <c r="F56" s="109">
        <v>529</v>
      </c>
      <c r="G56" s="110">
        <v>0.12138595686094539</v>
      </c>
      <c r="H56" s="110">
        <v>0.21172022684310021</v>
      </c>
      <c r="I56" s="30"/>
      <c r="J56" s="22">
        <v>2</v>
      </c>
      <c r="K56" s="23" t="s">
        <v>239</v>
      </c>
      <c r="L56" s="109">
        <v>427</v>
      </c>
      <c r="M56" s="110">
        <v>5.9260287280549582E-3</v>
      </c>
      <c r="N56" s="109"/>
      <c r="O56" s="110">
        <v>0</v>
      </c>
      <c r="P56" s="110" t="s">
        <v>238</v>
      </c>
    </row>
    <row r="57" spans="2:16" ht="22.7" customHeight="1" x14ac:dyDescent="0.25">
      <c r="B57" s="20">
        <v>3</v>
      </c>
      <c r="C57" s="21" t="s">
        <v>38</v>
      </c>
      <c r="D57" s="107">
        <v>626</v>
      </c>
      <c r="E57" s="108">
        <v>0.11590446213664136</v>
      </c>
      <c r="F57" s="107">
        <v>584</v>
      </c>
      <c r="G57" s="108">
        <v>0.13400642496558055</v>
      </c>
      <c r="H57" s="108">
        <v>7.1917808219178037E-2</v>
      </c>
      <c r="I57" s="30"/>
      <c r="J57" s="20">
        <v>3</v>
      </c>
      <c r="K57" s="21" t="s">
        <v>191</v>
      </c>
      <c r="L57" s="107">
        <v>400</v>
      </c>
      <c r="M57" s="108">
        <v>5.5513149677329813E-3</v>
      </c>
      <c r="N57" s="107">
        <v>305</v>
      </c>
      <c r="O57" s="108">
        <v>5.1968852766276471E-3</v>
      </c>
      <c r="P57" s="108">
        <v>0.31147540983606548</v>
      </c>
    </row>
    <row r="58" spans="2:16" ht="22.7" customHeight="1" x14ac:dyDescent="0.25">
      <c r="B58" s="22">
        <v>4</v>
      </c>
      <c r="C58" s="23" t="s">
        <v>40</v>
      </c>
      <c r="D58" s="109">
        <v>503</v>
      </c>
      <c r="E58" s="110">
        <v>9.3130901684873174E-2</v>
      </c>
      <c r="F58" s="109">
        <v>572</v>
      </c>
      <c r="G58" s="110">
        <v>0.13125286828820559</v>
      </c>
      <c r="H58" s="110">
        <v>-0.12062937062937062</v>
      </c>
      <c r="I58" s="30"/>
      <c r="J58" s="22">
        <v>4</v>
      </c>
      <c r="K58" s="23" t="s">
        <v>240</v>
      </c>
      <c r="L58" s="109">
        <v>267</v>
      </c>
      <c r="M58" s="110">
        <v>3.7055027409617653E-3</v>
      </c>
      <c r="N58" s="109">
        <v>155</v>
      </c>
      <c r="O58" s="110">
        <v>2.6410400586140501E-3</v>
      </c>
      <c r="P58" s="110">
        <v>0.72258064516129039</v>
      </c>
    </row>
    <row r="59" spans="2:16" ht="22.7" customHeight="1" x14ac:dyDescent="0.25">
      <c r="B59" s="20">
        <v>5</v>
      </c>
      <c r="C59" s="21" t="s">
        <v>35</v>
      </c>
      <c r="D59" s="107">
        <v>495</v>
      </c>
      <c r="E59" s="108">
        <v>9.1649694501018328E-2</v>
      </c>
      <c r="F59" s="107">
        <v>309</v>
      </c>
      <c r="G59" s="108">
        <v>7.0904084442404772E-2</v>
      </c>
      <c r="H59" s="108">
        <v>0.60194174757281549</v>
      </c>
      <c r="I59" s="30"/>
      <c r="J59" s="20">
        <v>5</v>
      </c>
      <c r="K59" s="21" t="s">
        <v>237</v>
      </c>
      <c r="L59" s="107">
        <v>192</v>
      </c>
      <c r="M59" s="108">
        <v>2.6646311845118314E-3</v>
      </c>
      <c r="N59" s="107"/>
      <c r="O59" s="108">
        <v>0</v>
      </c>
      <c r="P59" s="108" t="s">
        <v>238</v>
      </c>
    </row>
    <row r="60" spans="2:16" ht="22.7" customHeight="1" x14ac:dyDescent="0.25">
      <c r="B60" s="22">
        <v>6</v>
      </c>
      <c r="C60" s="23" t="s">
        <v>64</v>
      </c>
      <c r="D60" s="109">
        <v>427</v>
      </c>
      <c r="E60" s="110">
        <v>7.9059433438252169E-2</v>
      </c>
      <c r="F60" s="109"/>
      <c r="G60" s="110">
        <v>0</v>
      </c>
      <c r="H60" s="110" t="s">
        <v>238</v>
      </c>
      <c r="I60" s="30"/>
      <c r="J60" s="22">
        <v>6</v>
      </c>
      <c r="K60" s="23" t="s">
        <v>241</v>
      </c>
      <c r="L60" s="109">
        <v>175</v>
      </c>
      <c r="M60" s="110">
        <v>2.4287002983831795E-3</v>
      </c>
      <c r="N60" s="109"/>
      <c r="O60" s="110">
        <v>0</v>
      </c>
      <c r="P60" s="110" t="s">
        <v>238</v>
      </c>
    </row>
    <row r="61" spans="2:16" ht="22.7" customHeight="1" x14ac:dyDescent="0.25">
      <c r="B61" s="20">
        <v>7</v>
      </c>
      <c r="C61" s="21" t="s">
        <v>65</v>
      </c>
      <c r="D61" s="107">
        <v>241</v>
      </c>
      <c r="E61" s="108">
        <v>4.4621366413627107E-2</v>
      </c>
      <c r="F61" s="107">
        <v>171</v>
      </c>
      <c r="G61" s="108">
        <v>3.9238182652592934E-2</v>
      </c>
      <c r="H61" s="108">
        <v>0.40935672514619892</v>
      </c>
      <c r="I61" s="30"/>
      <c r="J61" s="20">
        <v>7</v>
      </c>
      <c r="K61" s="21" t="s">
        <v>242</v>
      </c>
      <c r="L61" s="107">
        <v>164</v>
      </c>
      <c r="M61" s="108">
        <v>2.2760391367705225E-3</v>
      </c>
      <c r="N61" s="107">
        <v>104</v>
      </c>
      <c r="O61" s="108">
        <v>1.7720526844894272E-3</v>
      </c>
      <c r="P61" s="108">
        <v>0.57692307692307687</v>
      </c>
    </row>
    <row r="62" spans="2:16" ht="22.7" customHeight="1" x14ac:dyDescent="0.25">
      <c r="B62" s="22">
        <v>8</v>
      </c>
      <c r="C62" s="23" t="s">
        <v>39</v>
      </c>
      <c r="D62" s="109">
        <v>241</v>
      </c>
      <c r="E62" s="110">
        <v>4.4621366413627107E-2</v>
      </c>
      <c r="F62" s="109">
        <v>173</v>
      </c>
      <c r="G62" s="110">
        <v>3.9697108765488757E-2</v>
      </c>
      <c r="H62" s="110">
        <v>0.39306358381502893</v>
      </c>
      <c r="I62" s="30"/>
      <c r="J62" s="22">
        <v>8</v>
      </c>
      <c r="K62" s="23" t="s">
        <v>243</v>
      </c>
      <c r="L62" s="109">
        <v>134</v>
      </c>
      <c r="M62" s="110">
        <v>1.8596905141905489E-3</v>
      </c>
      <c r="N62" s="109">
        <v>129</v>
      </c>
      <c r="O62" s="110">
        <v>2.1980268874916935E-3</v>
      </c>
      <c r="P62" s="110">
        <v>3.8759689922480689E-2</v>
      </c>
    </row>
    <row r="63" spans="2:16" ht="22.7" customHeight="1" x14ac:dyDescent="0.25">
      <c r="B63" s="20">
        <v>9</v>
      </c>
      <c r="C63" s="21" t="s">
        <v>66</v>
      </c>
      <c r="D63" s="107">
        <v>157</v>
      </c>
      <c r="E63" s="108">
        <v>2.906869098315127E-2</v>
      </c>
      <c r="F63" s="107">
        <v>309</v>
      </c>
      <c r="G63" s="108">
        <v>7.0904084442404772E-2</v>
      </c>
      <c r="H63" s="108">
        <v>-0.49190938511326865</v>
      </c>
      <c r="I63" s="30"/>
      <c r="J63" s="20">
        <v>9</v>
      </c>
      <c r="K63" s="21" t="s">
        <v>244</v>
      </c>
      <c r="L63" s="107">
        <v>129</v>
      </c>
      <c r="M63" s="108">
        <v>1.7902990770938866E-3</v>
      </c>
      <c r="N63" s="107">
        <v>70</v>
      </c>
      <c r="O63" s="108">
        <v>1.1927277684063453E-3</v>
      </c>
      <c r="P63" s="108">
        <v>0.84285714285714275</v>
      </c>
    </row>
    <row r="64" spans="2:16" ht="22.7" customHeight="1" x14ac:dyDescent="0.25">
      <c r="B64" s="22">
        <v>10</v>
      </c>
      <c r="C64" s="23" t="s">
        <v>42</v>
      </c>
      <c r="D64" s="109">
        <v>153</v>
      </c>
      <c r="E64" s="110">
        <v>2.8328087391223847E-2</v>
      </c>
      <c r="F64" s="109">
        <v>90</v>
      </c>
      <c r="G64" s="110">
        <v>2.0651675080312071E-2</v>
      </c>
      <c r="H64" s="110">
        <v>0.7</v>
      </c>
      <c r="I64" s="30"/>
      <c r="J64" s="22">
        <v>10</v>
      </c>
      <c r="K64" s="23" t="s">
        <v>245</v>
      </c>
      <c r="L64" s="109">
        <v>128</v>
      </c>
      <c r="M64" s="110">
        <v>1.7764207896745542E-3</v>
      </c>
      <c r="N64" s="109">
        <v>188</v>
      </c>
      <c r="O64" s="110">
        <v>3.2033260065770417E-3</v>
      </c>
      <c r="P64" s="110">
        <v>-0.31914893617021278</v>
      </c>
    </row>
    <row r="65" spans="2:16" ht="22.7" customHeight="1" x14ac:dyDescent="0.25">
      <c r="B65" s="147" t="s">
        <v>45</v>
      </c>
      <c r="C65" s="147"/>
      <c r="D65" s="111">
        <f>SUM(D55:D64)</f>
        <v>4286</v>
      </c>
      <c r="E65" s="112">
        <f t="shared" ref="E65:E66" si="8">D65/$D$67</f>
        <v>0.79355674875023141</v>
      </c>
      <c r="F65" s="122">
        <f>SUM(F55:F64)</f>
        <v>2875</v>
      </c>
      <c r="G65" s="112">
        <f t="shared" ref="G65:G66" si="9">F65/$F$67</f>
        <v>0.65970628728774672</v>
      </c>
      <c r="H65" s="112">
        <f t="shared" ref="H65:H66" si="10">IFERROR(D65/F65-1,"")</f>
        <v>0.49078260869565216</v>
      </c>
      <c r="J65" s="147" t="s">
        <v>59</v>
      </c>
      <c r="K65" s="147"/>
      <c r="L65" s="122">
        <f>SUM(L55:L64)</f>
        <v>2643</v>
      </c>
      <c r="M65" s="112">
        <f t="shared" ref="M65:M66" si="11">L65/$L$44</f>
        <v>3.6680313649295679E-2</v>
      </c>
      <c r="N65" s="122">
        <f>SUM(N55:N64)</f>
        <v>1089</v>
      </c>
      <c r="O65" s="112">
        <f t="shared" ref="O65:O66" si="12">N65/$N$44</f>
        <v>1.8555436282778715E-2</v>
      </c>
      <c r="P65" s="112">
        <f t="shared" ref="P65:P67" si="13">IFERROR(L65/N65-1,"")</f>
        <v>1.4269972451790633</v>
      </c>
    </row>
    <row r="66" spans="2:16" ht="22.7" customHeight="1" x14ac:dyDescent="0.25">
      <c r="B66" s="147" t="s">
        <v>47</v>
      </c>
      <c r="C66" s="147"/>
      <c r="D66" s="111">
        <f>D67-D65</f>
        <v>1115</v>
      </c>
      <c r="E66" s="112">
        <f t="shared" si="8"/>
        <v>0.20644325124976856</v>
      </c>
      <c r="F66" s="122">
        <f>F67-F65</f>
        <v>1483</v>
      </c>
      <c r="G66" s="112">
        <f t="shared" si="9"/>
        <v>0.34029371271225334</v>
      </c>
      <c r="H66" s="112">
        <f t="shared" si="10"/>
        <v>-0.2481456507080243</v>
      </c>
      <c r="J66" s="147" t="s">
        <v>60</v>
      </c>
      <c r="K66" s="147"/>
      <c r="L66" s="122">
        <f>L67-L65</f>
        <v>2758</v>
      </c>
      <c r="M66" s="112">
        <f t="shared" si="11"/>
        <v>3.8276316702518909E-2</v>
      </c>
      <c r="N66" s="122">
        <f>N67-N65</f>
        <v>3269</v>
      </c>
      <c r="O66" s="112">
        <f t="shared" si="12"/>
        <v>5.5700386784576325E-2</v>
      </c>
      <c r="P66" s="112">
        <f t="shared" si="13"/>
        <v>-0.15631691648822266</v>
      </c>
    </row>
    <row r="67" spans="2:16" ht="22.7" customHeight="1" x14ac:dyDescent="0.25">
      <c r="B67" s="149" t="s">
        <v>49</v>
      </c>
      <c r="C67" s="149"/>
      <c r="D67" s="113">
        <v>5401</v>
      </c>
      <c r="E67" s="118">
        <v>1</v>
      </c>
      <c r="F67" s="123">
        <v>4358</v>
      </c>
      <c r="G67" s="118">
        <v>1</v>
      </c>
      <c r="H67" s="119">
        <v>0.23932996787517213</v>
      </c>
      <c r="J67" s="149" t="s">
        <v>49</v>
      </c>
      <c r="K67" s="149"/>
      <c r="L67" s="123">
        <f>D67</f>
        <v>5401</v>
      </c>
      <c r="M67" s="118">
        <v>1</v>
      </c>
      <c r="N67" s="123">
        <f>F67</f>
        <v>4358</v>
      </c>
      <c r="O67" s="118">
        <v>1</v>
      </c>
      <c r="P67" s="119">
        <f t="shared" si="13"/>
        <v>0.23932996787517213</v>
      </c>
    </row>
    <row r="68" spans="2:16" x14ac:dyDescent="0.25">
      <c r="B68" s="27" t="s">
        <v>50</v>
      </c>
      <c r="J68" s="27" t="s">
        <v>50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3:H7 H26:H30 H49:H53 H9:H24 P4:P7 P9:P22 P27:P30 H55:H70 P50:P53 H90:H1048576 P55:P68 P32:P45 H32:H47">
    <cfRule type="cellIs" dxfId="87" priority="2" operator="lessThan">
      <formula>0</formula>
    </cfRule>
  </conditionalFormatting>
  <conditionalFormatting sqref="H1">
    <cfRule type="cellIs" dxfId="86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3" zoomScaleNormal="83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0" x14ac:dyDescent="0.4">
      <c r="B2" s="139" t="s">
        <v>68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4" spans="2:16" ht="15.75" x14ac:dyDescent="0.25">
      <c r="B4" s="140" t="s">
        <v>254</v>
      </c>
      <c r="C4" s="140"/>
      <c r="D4" s="140"/>
      <c r="E4" s="140"/>
      <c r="F4" s="140"/>
      <c r="G4" s="140"/>
      <c r="H4" s="140"/>
      <c r="I4" s="31"/>
      <c r="J4" s="140" t="s">
        <v>255</v>
      </c>
      <c r="K4" s="140"/>
      <c r="L4" s="140"/>
      <c r="M4" s="140"/>
      <c r="N4" s="140"/>
      <c r="O4" s="140"/>
      <c r="P4" s="140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0" t="s">
        <v>28</v>
      </c>
      <c r="C6" s="150" t="s">
        <v>29</v>
      </c>
      <c r="D6" s="151" t="str">
        <f>'SOsobowe - rankingi'!D6</f>
        <v>Rok narastająco Styczeń -Maj</v>
      </c>
      <c r="E6" s="151"/>
      <c r="F6" s="151"/>
      <c r="G6" s="151"/>
      <c r="H6" s="151"/>
      <c r="I6" s="32"/>
      <c r="J6" s="150" t="s">
        <v>28</v>
      </c>
      <c r="K6" s="150" t="s">
        <v>30</v>
      </c>
      <c r="L6" s="151" t="str">
        <f>D6</f>
        <v>Rok narastająco Styczeń -Maj</v>
      </c>
      <c r="M6" s="151"/>
      <c r="N6" s="151"/>
      <c r="O6" s="151"/>
      <c r="P6" s="151"/>
    </row>
    <row r="7" spans="2:16" ht="20.100000000000001" customHeight="1" x14ac:dyDescent="0.25">
      <c r="B7" s="150"/>
      <c r="C7" s="150"/>
      <c r="D7" s="152">
        <f>'SOsobowe - rankingi'!D7</f>
        <v>2023</v>
      </c>
      <c r="E7" s="152"/>
      <c r="F7" s="152">
        <f>'SOsobowe - rankingi'!F7</f>
        <v>2022</v>
      </c>
      <c r="G7" s="152"/>
      <c r="H7" s="150" t="s">
        <v>69</v>
      </c>
      <c r="I7" s="32"/>
      <c r="J7" s="150"/>
      <c r="K7" s="150"/>
      <c r="L7" s="152">
        <f>D7</f>
        <v>2023</v>
      </c>
      <c r="M7" s="152"/>
      <c r="N7" s="152">
        <f>F7</f>
        <v>2022</v>
      </c>
      <c r="O7" s="152"/>
      <c r="P7" s="150" t="s">
        <v>69</v>
      </c>
    </row>
    <row r="8" spans="2:16" ht="20.100000000000001" customHeight="1" x14ac:dyDescent="0.25">
      <c r="B8" s="150"/>
      <c r="C8" s="150"/>
      <c r="D8" s="33" t="s">
        <v>32</v>
      </c>
      <c r="E8" s="29" t="s">
        <v>33</v>
      </c>
      <c r="F8" s="28" t="s">
        <v>32</v>
      </c>
      <c r="G8" s="29" t="s">
        <v>33</v>
      </c>
      <c r="H8" s="150"/>
      <c r="I8" s="32"/>
      <c r="J8" s="150"/>
      <c r="K8" s="150"/>
      <c r="L8" s="28" t="s">
        <v>32</v>
      </c>
      <c r="M8" s="29" t="s">
        <v>33</v>
      </c>
      <c r="N8" s="28" t="s">
        <v>32</v>
      </c>
      <c r="O8" s="29" t="s">
        <v>33</v>
      </c>
      <c r="P8" s="150"/>
    </row>
    <row r="9" spans="2:16" ht="22.7" customHeight="1" x14ac:dyDescent="0.25">
      <c r="B9" s="20">
        <v>1</v>
      </c>
      <c r="C9" s="21" t="s">
        <v>70</v>
      </c>
      <c r="D9" s="107">
        <v>371</v>
      </c>
      <c r="E9" s="108">
        <v>0.3888888888888889</v>
      </c>
      <c r="F9" s="107">
        <v>6</v>
      </c>
      <c r="G9" s="108">
        <v>1.5037593984962405E-2</v>
      </c>
      <c r="H9" s="108">
        <v>60.833333333333336</v>
      </c>
      <c r="J9" s="20">
        <v>1</v>
      </c>
      <c r="K9" s="21" t="s">
        <v>216</v>
      </c>
      <c r="L9" s="107">
        <v>371</v>
      </c>
      <c r="M9" s="108">
        <v>0.3888888888888889</v>
      </c>
      <c r="N9" s="107">
        <v>6</v>
      </c>
      <c r="O9" s="108">
        <v>1.5037593984962405E-2</v>
      </c>
      <c r="P9" s="108">
        <v>60.833333333333336</v>
      </c>
    </row>
    <row r="10" spans="2:16" ht="22.7" customHeight="1" x14ac:dyDescent="0.25">
      <c r="B10" s="22">
        <v>2</v>
      </c>
      <c r="C10" s="23" t="s">
        <v>38</v>
      </c>
      <c r="D10" s="109">
        <v>145</v>
      </c>
      <c r="E10" s="110">
        <v>0.15199161425576521</v>
      </c>
      <c r="F10" s="109">
        <v>67</v>
      </c>
      <c r="G10" s="110">
        <v>0.16791979949874686</v>
      </c>
      <c r="H10" s="110">
        <v>1.1641791044776117</v>
      </c>
      <c r="J10" s="22">
        <v>2</v>
      </c>
      <c r="K10" s="23" t="s">
        <v>214</v>
      </c>
      <c r="L10" s="109">
        <v>103</v>
      </c>
      <c r="M10" s="110">
        <v>0.10796645702306079</v>
      </c>
      <c r="N10" s="109">
        <v>53</v>
      </c>
      <c r="O10" s="110">
        <v>0.13283208020050125</v>
      </c>
      <c r="P10" s="110">
        <v>0.94339622641509435</v>
      </c>
    </row>
    <row r="11" spans="2:16" ht="22.7" customHeight="1" x14ac:dyDescent="0.25">
      <c r="B11" s="20">
        <v>3</v>
      </c>
      <c r="C11" s="21" t="s">
        <v>71</v>
      </c>
      <c r="D11" s="107">
        <v>87</v>
      </c>
      <c r="E11" s="108">
        <v>9.1194968553459113E-2</v>
      </c>
      <c r="F11" s="107">
        <v>26</v>
      </c>
      <c r="G11" s="108">
        <v>6.5162907268170422E-2</v>
      </c>
      <c r="H11" s="108">
        <v>2.3461538461538463</v>
      </c>
      <c r="J11" s="20">
        <v>3</v>
      </c>
      <c r="K11" s="21" t="s">
        <v>246</v>
      </c>
      <c r="L11" s="107">
        <v>66</v>
      </c>
      <c r="M11" s="108">
        <v>6.9182389937106917E-2</v>
      </c>
      <c r="N11" s="107"/>
      <c r="O11" s="108">
        <v>0</v>
      </c>
      <c r="P11" s="108" t="s">
        <v>238</v>
      </c>
    </row>
    <row r="12" spans="2:16" ht="22.7" customHeight="1" x14ac:dyDescent="0.25">
      <c r="B12" s="22">
        <v>4</v>
      </c>
      <c r="C12" s="23" t="s">
        <v>36</v>
      </c>
      <c r="D12" s="109">
        <v>68</v>
      </c>
      <c r="E12" s="110">
        <v>7.1278825995807121E-2</v>
      </c>
      <c r="F12" s="109"/>
      <c r="G12" s="110">
        <v>0</v>
      </c>
      <c r="H12" s="110" t="s">
        <v>238</v>
      </c>
      <c r="J12" s="22">
        <v>4</v>
      </c>
      <c r="K12" s="23" t="s">
        <v>247</v>
      </c>
      <c r="L12" s="109">
        <v>52</v>
      </c>
      <c r="M12" s="110">
        <v>5.450733752620545E-2</v>
      </c>
      <c r="N12" s="109">
        <v>13</v>
      </c>
      <c r="O12" s="110">
        <v>3.2581453634085211E-2</v>
      </c>
      <c r="P12" s="110">
        <v>3</v>
      </c>
    </row>
    <row r="13" spans="2:16" ht="22.7" customHeight="1" x14ac:dyDescent="0.25">
      <c r="B13" s="20">
        <v>5</v>
      </c>
      <c r="C13" s="21" t="s">
        <v>72</v>
      </c>
      <c r="D13" s="107">
        <v>52</v>
      </c>
      <c r="E13" s="108">
        <v>5.450733752620545E-2</v>
      </c>
      <c r="F13" s="107"/>
      <c r="G13" s="108">
        <v>0</v>
      </c>
      <c r="H13" s="108" t="s">
        <v>238</v>
      </c>
      <c r="J13" s="20">
        <v>5</v>
      </c>
      <c r="K13" s="21" t="s">
        <v>248</v>
      </c>
      <c r="L13" s="107">
        <v>42</v>
      </c>
      <c r="M13" s="108">
        <v>4.40251572327044E-2</v>
      </c>
      <c r="N13" s="107">
        <v>14</v>
      </c>
      <c r="O13" s="108">
        <v>3.5087719298245612E-2</v>
      </c>
      <c r="P13" s="108">
        <v>2</v>
      </c>
    </row>
    <row r="14" spans="2:16" ht="22.7" customHeight="1" x14ac:dyDescent="0.25">
      <c r="B14" s="22">
        <v>6</v>
      </c>
      <c r="C14" s="23" t="s">
        <v>67</v>
      </c>
      <c r="D14" s="109">
        <v>50</v>
      </c>
      <c r="E14" s="110">
        <v>5.2410901467505239E-2</v>
      </c>
      <c r="F14" s="109">
        <v>14</v>
      </c>
      <c r="G14" s="110">
        <v>3.5087719298245612E-2</v>
      </c>
      <c r="H14" s="110">
        <v>2.5714285714285716</v>
      </c>
      <c r="J14" s="22">
        <v>6</v>
      </c>
      <c r="K14" s="23" t="s">
        <v>218</v>
      </c>
      <c r="L14" s="109">
        <v>32</v>
      </c>
      <c r="M14" s="110">
        <v>3.3542976939203356E-2</v>
      </c>
      <c r="N14" s="109"/>
      <c r="O14" s="110">
        <v>0</v>
      </c>
      <c r="P14" s="110" t="s">
        <v>238</v>
      </c>
    </row>
    <row r="15" spans="2:16" ht="22.7" customHeight="1" x14ac:dyDescent="0.25">
      <c r="B15" s="20">
        <v>7</v>
      </c>
      <c r="C15" s="21" t="s">
        <v>54</v>
      </c>
      <c r="D15" s="107">
        <v>47</v>
      </c>
      <c r="E15" s="108">
        <v>4.9266247379454925E-2</v>
      </c>
      <c r="F15" s="107">
        <v>7</v>
      </c>
      <c r="G15" s="108">
        <v>1.7543859649122806E-2</v>
      </c>
      <c r="H15" s="108">
        <v>5.7142857142857144</v>
      </c>
      <c r="J15" s="20">
        <v>7</v>
      </c>
      <c r="K15" s="21" t="s">
        <v>249</v>
      </c>
      <c r="L15" s="107">
        <v>30</v>
      </c>
      <c r="M15" s="108">
        <v>3.1446540880503145E-2</v>
      </c>
      <c r="N15" s="107">
        <v>9</v>
      </c>
      <c r="O15" s="108">
        <v>2.2556390977443608E-2</v>
      </c>
      <c r="P15" s="108">
        <v>2.3333333333333335</v>
      </c>
    </row>
    <row r="16" spans="2:16" ht="22.7" customHeight="1" x14ac:dyDescent="0.25">
      <c r="B16" s="22">
        <v>8</v>
      </c>
      <c r="C16" s="23" t="s">
        <v>73</v>
      </c>
      <c r="D16" s="109">
        <v>44</v>
      </c>
      <c r="E16" s="110">
        <v>4.6121593291404611E-2</v>
      </c>
      <c r="F16" s="109">
        <v>167</v>
      </c>
      <c r="G16" s="110">
        <v>0.41854636591478694</v>
      </c>
      <c r="H16" s="110">
        <v>-0.73652694610778435</v>
      </c>
      <c r="J16" s="22">
        <v>8</v>
      </c>
      <c r="K16" s="23" t="s">
        <v>250</v>
      </c>
      <c r="L16" s="109">
        <v>27</v>
      </c>
      <c r="M16" s="110">
        <v>2.8301886792452831E-2</v>
      </c>
      <c r="N16" s="109">
        <v>12</v>
      </c>
      <c r="O16" s="110">
        <v>3.007518796992481E-2</v>
      </c>
      <c r="P16" s="110">
        <v>1.25</v>
      </c>
    </row>
    <row r="17" spans="2:16" ht="22.7" customHeight="1" x14ac:dyDescent="0.25">
      <c r="B17" s="20">
        <v>9</v>
      </c>
      <c r="C17" s="21" t="s">
        <v>44</v>
      </c>
      <c r="D17" s="107">
        <v>26</v>
      </c>
      <c r="E17" s="108">
        <v>2.7253668763102725E-2</v>
      </c>
      <c r="F17" s="107">
        <v>14</v>
      </c>
      <c r="G17" s="108">
        <v>3.5087719298245612E-2</v>
      </c>
      <c r="H17" s="108">
        <v>0.85714285714285721</v>
      </c>
      <c r="J17" s="20">
        <v>9</v>
      </c>
      <c r="K17" s="21" t="s">
        <v>251</v>
      </c>
      <c r="L17" s="107">
        <v>23</v>
      </c>
      <c r="M17" s="108">
        <v>2.4109014675052411E-2</v>
      </c>
      <c r="N17" s="107"/>
      <c r="O17" s="108">
        <v>0</v>
      </c>
      <c r="P17" s="108" t="s">
        <v>238</v>
      </c>
    </row>
    <row r="18" spans="2:16" ht="22.7" customHeight="1" x14ac:dyDescent="0.25">
      <c r="B18" s="22">
        <v>10</v>
      </c>
      <c r="C18" s="23" t="s">
        <v>43</v>
      </c>
      <c r="D18" s="109">
        <v>23</v>
      </c>
      <c r="E18" s="110">
        <v>2.4109014675052411E-2</v>
      </c>
      <c r="F18" s="109">
        <v>25</v>
      </c>
      <c r="G18" s="110">
        <v>6.2656641604010022E-2</v>
      </c>
      <c r="H18" s="110">
        <v>-7.999999999999996E-2</v>
      </c>
      <c r="J18" s="22">
        <v>10</v>
      </c>
      <c r="K18" s="23" t="s">
        <v>252</v>
      </c>
      <c r="L18" s="109">
        <v>23</v>
      </c>
      <c r="M18" s="110">
        <v>2.4109014675052411E-2</v>
      </c>
      <c r="N18" s="109"/>
      <c r="O18" s="110">
        <v>0</v>
      </c>
      <c r="P18" s="110" t="s">
        <v>238</v>
      </c>
    </row>
    <row r="19" spans="2:16" ht="22.7" customHeight="1" x14ac:dyDescent="0.25">
      <c r="B19" s="147" t="s">
        <v>59</v>
      </c>
      <c r="C19" s="147"/>
      <c r="D19" s="122">
        <f>SUM(D9:D18)</f>
        <v>913</v>
      </c>
      <c r="E19" s="112">
        <f>D19/D21</f>
        <v>0.95702306079664567</v>
      </c>
      <c r="F19" s="122">
        <f>SUM(F9:F18)</f>
        <v>326</v>
      </c>
      <c r="G19" s="112">
        <f>F19/F21</f>
        <v>0.81704260651629068</v>
      </c>
      <c r="H19" s="112">
        <f t="shared" ref="H19:H20" si="0">IFERROR(D19/F19-1,"")</f>
        <v>1.8006134969325154</v>
      </c>
      <c r="J19" s="147" t="s">
        <v>45</v>
      </c>
      <c r="K19" s="147"/>
      <c r="L19" s="122">
        <f>SUM(L9:L18)</f>
        <v>769</v>
      </c>
      <c r="M19" s="112">
        <f>L19/L21</f>
        <v>0.80607966457023061</v>
      </c>
      <c r="N19" s="122">
        <f>SUM(N9:N18)</f>
        <v>107</v>
      </c>
      <c r="O19" s="112">
        <f>N19/N21</f>
        <v>0.26817042606516289</v>
      </c>
      <c r="P19" s="112">
        <f t="shared" ref="P19:P21" si="1">IFERROR(L19/N19-1,"")</f>
        <v>6.1869158878504669</v>
      </c>
    </row>
    <row r="20" spans="2:16" ht="22.7" customHeight="1" x14ac:dyDescent="0.25">
      <c r="B20" s="147" t="s">
        <v>60</v>
      </c>
      <c r="C20" s="147"/>
      <c r="D20" s="122">
        <f>D21-D19</f>
        <v>41</v>
      </c>
      <c r="E20" s="112">
        <f>D20/$D$21</f>
        <v>4.2976939203354297E-2</v>
      </c>
      <c r="F20" s="122">
        <f>F21-F19</f>
        <v>73</v>
      </c>
      <c r="G20" s="112">
        <f>F20/F21</f>
        <v>0.18295739348370926</v>
      </c>
      <c r="H20" s="112">
        <f t="shared" si="0"/>
        <v>-0.43835616438356162</v>
      </c>
      <c r="J20" s="147" t="s">
        <v>47</v>
      </c>
      <c r="K20" s="147"/>
      <c r="L20" s="122">
        <f>L21-L19</f>
        <v>185</v>
      </c>
      <c r="M20" s="112">
        <f>L20/L21</f>
        <v>0.19392033542976939</v>
      </c>
      <c r="N20" s="122">
        <f>N21-N19</f>
        <v>292</v>
      </c>
      <c r="O20" s="112">
        <f>N20/N21</f>
        <v>0.73182957393483705</v>
      </c>
      <c r="P20" s="112">
        <f t="shared" si="1"/>
        <v>-0.36643835616438358</v>
      </c>
    </row>
    <row r="21" spans="2:16" ht="22.7" customHeight="1" x14ac:dyDescent="0.25">
      <c r="B21" s="149" t="s">
        <v>49</v>
      </c>
      <c r="C21" s="149"/>
      <c r="D21" s="123">
        <v>954</v>
      </c>
      <c r="E21" s="118">
        <v>1</v>
      </c>
      <c r="F21" s="123">
        <v>399</v>
      </c>
      <c r="G21" s="118">
        <v>1</v>
      </c>
      <c r="H21" s="119">
        <v>1.3909774436090228</v>
      </c>
      <c r="J21" s="149" t="s">
        <v>49</v>
      </c>
      <c r="K21" s="149"/>
      <c r="L21" s="123">
        <f>D21</f>
        <v>954</v>
      </c>
      <c r="M21" s="118">
        <v>1</v>
      </c>
      <c r="N21" s="123">
        <f>F21</f>
        <v>399</v>
      </c>
      <c r="O21" s="118">
        <v>1</v>
      </c>
      <c r="P21" s="119">
        <f t="shared" si="1"/>
        <v>1.3909774436090228</v>
      </c>
    </row>
    <row r="22" spans="2:16" x14ac:dyDescent="0.25">
      <c r="B22" s="27" t="s">
        <v>50</v>
      </c>
      <c r="J22" s="34" t="s">
        <v>50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3:H5 H22:H24 P4:P5 H44:H1048576 P22">
    <cfRule type="cellIs" dxfId="85" priority="2" operator="lessThan">
      <formula>0</formula>
    </cfRule>
  </conditionalFormatting>
  <conditionalFormatting sqref="H1">
    <cfRule type="cellIs" dxfId="84" priority="3" operator="lessThan">
      <formula>0</formula>
    </cfRule>
  </conditionalFormatting>
  <conditionalFormatting sqref="H6:H7">
    <cfRule type="cellIs" dxfId="83" priority="4" operator="lessThan">
      <formula>0</formula>
    </cfRule>
  </conditionalFormatting>
  <conditionalFormatting sqref="P6:P7">
    <cfRule type="cellIs" dxfId="82" priority="5" operator="lessThan">
      <formula>0</formula>
    </cfRule>
  </conditionalFormatting>
  <conditionalFormatting sqref="P9:P21">
    <cfRule type="cellIs" dxfId="81" priority="6" operator="lessThan">
      <formula>0</formula>
    </cfRule>
  </conditionalFormatting>
  <conditionalFormatting sqref="H9:H21">
    <cfRule type="cellIs" dxfId="80" priority="7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17"/>
  <sheetViews>
    <sheetView showGridLines="0" zoomScale="83" zoomScaleNormal="83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0" x14ac:dyDescent="0.4">
      <c r="B2" s="154" t="s">
        <v>68</v>
      </c>
      <c r="C2" s="154"/>
      <c r="D2" s="154"/>
      <c r="E2" s="154"/>
      <c r="F2" s="154"/>
      <c r="G2" s="154"/>
      <c r="H2" s="154"/>
    </row>
    <row r="4" spans="2:8" ht="15.75" x14ac:dyDescent="0.25">
      <c r="B4" s="140" t="s">
        <v>74</v>
      </c>
      <c r="C4" s="140"/>
      <c r="D4" s="140"/>
      <c r="E4" s="140"/>
      <c r="F4" s="140"/>
      <c r="G4" s="140"/>
      <c r="H4" s="140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0" t="s">
        <v>28</v>
      </c>
      <c r="C6" s="150" t="s">
        <v>29</v>
      </c>
      <c r="D6" s="151" t="str">
        <f>'SOsobowe - rankingi'!D6</f>
        <v>Rok narastająco Styczeń -Maj</v>
      </c>
      <c r="E6" s="151"/>
      <c r="F6" s="151"/>
      <c r="G6" s="151"/>
      <c r="H6" s="151"/>
    </row>
    <row r="7" spans="2:8" ht="20.100000000000001" customHeight="1" x14ac:dyDescent="0.25">
      <c r="B7" s="150"/>
      <c r="C7" s="150"/>
      <c r="D7" s="152">
        <f>'SOsobowe - rankingi'!D7</f>
        <v>2023</v>
      </c>
      <c r="E7" s="152"/>
      <c r="F7" s="152">
        <f>'SOsobowe - rankingi'!F7</f>
        <v>2022</v>
      </c>
      <c r="G7" s="152"/>
      <c r="H7" s="150" t="s">
        <v>2</v>
      </c>
    </row>
    <row r="8" spans="2:8" ht="20.100000000000001" customHeight="1" x14ac:dyDescent="0.25">
      <c r="B8" s="150"/>
      <c r="C8" s="150"/>
      <c r="D8" s="28" t="s">
        <v>32</v>
      </c>
      <c r="E8" s="29" t="s">
        <v>33</v>
      </c>
      <c r="F8" s="28" t="s">
        <v>32</v>
      </c>
      <c r="G8" s="29" t="s">
        <v>33</v>
      </c>
      <c r="H8" s="150"/>
    </row>
    <row r="9" spans="2:8" ht="22.7" customHeight="1" x14ac:dyDescent="0.25">
      <c r="B9" s="20">
        <v>1</v>
      </c>
      <c r="C9" s="21" t="s">
        <v>75</v>
      </c>
      <c r="D9" s="107">
        <v>37</v>
      </c>
      <c r="E9" s="108">
        <v>0.17703349282296652</v>
      </c>
      <c r="F9" s="107">
        <v>3</v>
      </c>
      <c r="G9" s="108">
        <v>1.282051282051282E-2</v>
      </c>
      <c r="H9" s="108">
        <v>11.333333333333334</v>
      </c>
    </row>
    <row r="10" spans="2:8" ht="22.7" customHeight="1" x14ac:dyDescent="0.25">
      <c r="B10" s="35">
        <v>2</v>
      </c>
      <c r="C10" s="36" t="s">
        <v>40</v>
      </c>
      <c r="D10" s="124">
        <v>33</v>
      </c>
      <c r="E10" s="125">
        <v>0.15789473684210525</v>
      </c>
      <c r="F10" s="124">
        <v>23</v>
      </c>
      <c r="G10" s="125">
        <v>9.8290598290598288E-2</v>
      </c>
      <c r="H10" s="125">
        <v>0.43478260869565211</v>
      </c>
    </row>
    <row r="11" spans="2:8" ht="22.7" customHeight="1" x14ac:dyDescent="0.25">
      <c r="B11" s="20">
        <v>3</v>
      </c>
      <c r="C11" s="21" t="s">
        <v>76</v>
      </c>
      <c r="D11" s="107">
        <v>29</v>
      </c>
      <c r="E11" s="108">
        <v>0.13875598086124402</v>
      </c>
      <c r="F11" s="107">
        <v>21</v>
      </c>
      <c r="G11" s="108">
        <v>8.9743589743589744E-2</v>
      </c>
      <c r="H11" s="108">
        <v>0.38095238095238093</v>
      </c>
    </row>
    <row r="12" spans="2:8" ht="22.7" customHeight="1" x14ac:dyDescent="0.25">
      <c r="B12" s="35">
        <v>4</v>
      </c>
      <c r="C12" s="36" t="s">
        <v>253</v>
      </c>
      <c r="D12" s="124">
        <v>24</v>
      </c>
      <c r="E12" s="125">
        <v>0.11483253588516747</v>
      </c>
      <c r="F12" s="124">
        <v>41</v>
      </c>
      <c r="G12" s="125">
        <v>0.1752136752136752</v>
      </c>
      <c r="H12" s="125">
        <v>-0.41463414634146345</v>
      </c>
    </row>
    <row r="13" spans="2:8" ht="22.7" customHeight="1" x14ac:dyDescent="0.25">
      <c r="B13" s="20">
        <v>5</v>
      </c>
      <c r="C13" s="21" t="s">
        <v>77</v>
      </c>
      <c r="D13" s="107">
        <v>17</v>
      </c>
      <c r="E13" s="108">
        <v>8.1339712918660281E-2</v>
      </c>
      <c r="F13" s="107">
        <v>32</v>
      </c>
      <c r="G13" s="108">
        <v>0.13675213675213677</v>
      </c>
      <c r="H13" s="108">
        <v>-0.46875</v>
      </c>
    </row>
    <row r="14" spans="2:8" ht="22.7" customHeight="1" x14ac:dyDescent="0.25">
      <c r="B14" s="153" t="s">
        <v>78</v>
      </c>
      <c r="C14" s="153"/>
      <c r="D14" s="122">
        <f>SUM(D9:D13)</f>
        <v>140</v>
      </c>
      <c r="E14" s="112">
        <f>D14/D16</f>
        <v>0.66985645933014359</v>
      </c>
      <c r="F14" s="122">
        <f>SUM(F9:F13)</f>
        <v>120</v>
      </c>
      <c r="G14" s="112">
        <f>F14/F16</f>
        <v>0.51282051282051277</v>
      </c>
      <c r="H14" s="112">
        <f t="shared" ref="H14:H15" si="0">D14/F14-1</f>
        <v>0.16666666666666674</v>
      </c>
    </row>
    <row r="15" spans="2:8" ht="22.7" customHeight="1" x14ac:dyDescent="0.25">
      <c r="B15" s="153" t="s">
        <v>79</v>
      </c>
      <c r="C15" s="153"/>
      <c r="D15" s="122">
        <f>D16-D14</f>
        <v>69</v>
      </c>
      <c r="E15" s="112">
        <f>D15/$D$16</f>
        <v>0.33014354066985646</v>
      </c>
      <c r="F15" s="122">
        <f>F16-F14</f>
        <v>114</v>
      </c>
      <c r="G15" s="112">
        <f>F15/F16</f>
        <v>0.48717948717948717</v>
      </c>
      <c r="H15" s="112">
        <f t="shared" si="0"/>
        <v>-0.39473684210526316</v>
      </c>
    </row>
    <row r="16" spans="2:8" ht="22.7" customHeight="1" x14ac:dyDescent="0.25">
      <c r="B16" s="149" t="s">
        <v>49</v>
      </c>
      <c r="C16" s="149"/>
      <c r="D16" s="123">
        <v>209</v>
      </c>
      <c r="E16" s="118">
        <v>1</v>
      </c>
      <c r="F16" s="123">
        <v>234</v>
      </c>
      <c r="G16" s="118">
        <v>1</v>
      </c>
      <c r="H16" s="119">
        <v>-0.10683760683760679</v>
      </c>
    </row>
    <row r="17" spans="2:2" x14ac:dyDescent="0.25">
      <c r="B17" s="27" t="s">
        <v>50</v>
      </c>
    </row>
  </sheetData>
  <mergeCells count="1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5 H17:H1048576">
    <cfRule type="cellIs" dxfId="79" priority="2" operator="lessThan">
      <formula>0</formula>
    </cfRule>
  </conditionalFormatting>
  <conditionalFormatting sqref="H6:H7">
    <cfRule type="cellIs" dxfId="78" priority="3" operator="lessThan">
      <formula>0</formula>
    </cfRule>
  </conditionalFormatting>
  <conditionalFormatting sqref="H9:H13">
    <cfRule type="cellIs" dxfId="77" priority="4" operator="lessThan">
      <formula>0</formula>
    </cfRule>
  </conditionalFormatting>
  <conditionalFormatting sqref="H14:H16">
    <cfRule type="cellIs" dxfId="76" priority="5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J17"/>
  <sheetViews>
    <sheetView showGridLines="0" zoomScale="83" zoomScaleNormal="83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0" x14ac:dyDescent="0.4">
      <c r="B2" s="154" t="s">
        <v>68</v>
      </c>
      <c r="C2" s="154"/>
      <c r="D2" s="154"/>
      <c r="E2" s="154"/>
      <c r="F2" s="154"/>
      <c r="G2" s="154"/>
      <c r="H2" s="154"/>
    </row>
    <row r="4" spans="2:8" ht="15.75" x14ac:dyDescent="0.25">
      <c r="B4" s="140" t="s">
        <v>80</v>
      </c>
      <c r="C4" s="140"/>
      <c r="D4" s="140"/>
      <c r="E4" s="140"/>
      <c r="F4" s="140"/>
      <c r="G4" s="140"/>
      <c r="H4" s="140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6" t="s">
        <v>28</v>
      </c>
      <c r="C6" s="156" t="s">
        <v>29</v>
      </c>
      <c r="D6" s="157" t="str">
        <f>'SOsobowe - rankingi'!D6</f>
        <v>Rok narastająco Styczeń -Maj</v>
      </c>
      <c r="E6" s="157"/>
      <c r="F6" s="157"/>
      <c r="G6" s="157"/>
      <c r="H6" s="157"/>
    </row>
    <row r="7" spans="2:8" ht="20.100000000000001" customHeight="1" x14ac:dyDescent="0.25">
      <c r="B7" s="156"/>
      <c r="C7" s="156"/>
      <c r="D7" s="158">
        <f>'SOsobowe - rankingi'!D7</f>
        <v>2023</v>
      </c>
      <c r="E7" s="158"/>
      <c r="F7" s="158">
        <f>'SOsobowe - rankingi'!F7</f>
        <v>2022</v>
      </c>
      <c r="G7" s="158"/>
      <c r="H7" s="156" t="s">
        <v>2</v>
      </c>
    </row>
    <row r="8" spans="2:8" ht="20.100000000000001" customHeight="1" x14ac:dyDescent="0.25">
      <c r="B8" s="156"/>
      <c r="C8" s="156"/>
      <c r="D8" s="28" t="s">
        <v>32</v>
      </c>
      <c r="E8" s="37" t="s">
        <v>33</v>
      </c>
      <c r="F8" s="28" t="s">
        <v>32</v>
      </c>
      <c r="G8" s="37" t="s">
        <v>33</v>
      </c>
      <c r="H8" s="156"/>
    </row>
    <row r="9" spans="2:8" ht="22.7" customHeight="1" x14ac:dyDescent="0.25">
      <c r="B9" s="20">
        <v>1</v>
      </c>
      <c r="C9" s="21" t="s">
        <v>75</v>
      </c>
      <c r="D9" s="107">
        <v>93</v>
      </c>
      <c r="E9" s="108">
        <v>0.11712846347607053</v>
      </c>
      <c r="F9" s="107">
        <v>64</v>
      </c>
      <c r="G9" s="108">
        <v>6.0663507109004741E-2</v>
      </c>
      <c r="H9" s="108">
        <v>0.453125</v>
      </c>
    </row>
    <row r="10" spans="2:8" ht="22.7" customHeight="1" x14ac:dyDescent="0.25">
      <c r="B10" s="35">
        <v>2</v>
      </c>
      <c r="C10" s="36" t="s">
        <v>77</v>
      </c>
      <c r="D10" s="124">
        <v>86</v>
      </c>
      <c r="E10" s="125">
        <v>0.10831234256926953</v>
      </c>
      <c r="F10" s="124">
        <v>186</v>
      </c>
      <c r="G10" s="125">
        <v>0.17630331753554501</v>
      </c>
      <c r="H10" s="125">
        <v>-0.5376344086021505</v>
      </c>
    </row>
    <row r="11" spans="2:8" ht="22.7" customHeight="1" x14ac:dyDescent="0.25">
      <c r="B11" s="20">
        <v>3</v>
      </c>
      <c r="C11" s="21" t="s">
        <v>81</v>
      </c>
      <c r="D11" s="107">
        <v>70</v>
      </c>
      <c r="E11" s="108">
        <v>8.8161209068010074E-2</v>
      </c>
      <c r="F11" s="107">
        <v>40</v>
      </c>
      <c r="G11" s="108">
        <v>3.7914691943127965E-2</v>
      </c>
      <c r="H11" s="108">
        <v>0.75</v>
      </c>
    </row>
    <row r="12" spans="2:8" ht="22.7" customHeight="1" x14ac:dyDescent="0.25">
      <c r="B12" s="35">
        <v>4</v>
      </c>
      <c r="C12" s="36" t="s">
        <v>82</v>
      </c>
      <c r="D12" s="124">
        <v>61</v>
      </c>
      <c r="E12" s="125">
        <v>7.6826196473551642E-2</v>
      </c>
      <c r="F12" s="124">
        <v>63</v>
      </c>
      <c r="G12" s="125">
        <v>5.9715639810426539E-2</v>
      </c>
      <c r="H12" s="125">
        <v>-3.1746031746031744E-2</v>
      </c>
    </row>
    <row r="13" spans="2:8" ht="22.7" customHeight="1" x14ac:dyDescent="0.25">
      <c r="B13" s="20">
        <v>5</v>
      </c>
      <c r="C13" s="21" t="s">
        <v>76</v>
      </c>
      <c r="D13" s="107">
        <v>50</v>
      </c>
      <c r="E13" s="108">
        <v>6.2972292191435769E-2</v>
      </c>
      <c r="F13" s="107">
        <v>31</v>
      </c>
      <c r="G13" s="108">
        <v>2.9383886255924172E-2</v>
      </c>
      <c r="H13" s="108">
        <v>0.61290322580645151</v>
      </c>
    </row>
    <row r="14" spans="2:8" ht="22.7" customHeight="1" x14ac:dyDescent="0.25">
      <c r="B14" s="153" t="s">
        <v>78</v>
      </c>
      <c r="C14" s="153"/>
      <c r="D14" s="122">
        <f>SUM(D9:D13)</f>
        <v>360</v>
      </c>
      <c r="E14" s="112">
        <f>D14/D16</f>
        <v>0.45340050377833752</v>
      </c>
      <c r="F14" s="122">
        <f>SUM(F9:F13)</f>
        <v>384</v>
      </c>
      <c r="G14" s="112">
        <f>F14/F16</f>
        <v>0.36398104265402842</v>
      </c>
      <c r="H14" s="112">
        <f t="shared" ref="H14:H15" si="0">D14/F14-1</f>
        <v>-6.25E-2</v>
      </c>
    </row>
    <row r="15" spans="2:8" ht="22.7" customHeight="1" x14ac:dyDescent="0.25">
      <c r="B15" s="153" t="s">
        <v>79</v>
      </c>
      <c r="C15" s="153"/>
      <c r="D15" s="122">
        <f>D16-D14</f>
        <v>434</v>
      </c>
      <c r="E15" s="112">
        <f>D15/$D$16</f>
        <v>0.54659949622166248</v>
      </c>
      <c r="F15" s="122">
        <f>F16-F14</f>
        <v>671</v>
      </c>
      <c r="G15" s="112">
        <f>F15/F16</f>
        <v>0.63601895734597158</v>
      </c>
      <c r="H15" s="112">
        <f t="shared" si="0"/>
        <v>-0.35320417287630401</v>
      </c>
    </row>
    <row r="16" spans="2:8" ht="22.7" customHeight="1" x14ac:dyDescent="0.25">
      <c r="B16" s="155" t="s">
        <v>49</v>
      </c>
      <c r="C16" s="155"/>
      <c r="D16" s="123">
        <v>794</v>
      </c>
      <c r="E16" s="126">
        <v>1</v>
      </c>
      <c r="F16" s="123">
        <v>1055</v>
      </c>
      <c r="G16" s="126">
        <v>1</v>
      </c>
      <c r="H16" s="127">
        <v>-0.24739336492890995</v>
      </c>
    </row>
    <row r="17" spans="2:2" x14ac:dyDescent="0.25">
      <c r="B17" s="27" t="s">
        <v>50</v>
      </c>
    </row>
  </sheetData>
  <mergeCells count="1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6:H7">
    <cfRule type="cellIs" dxfId="75" priority="2" operator="lessThan">
      <formula>0</formula>
    </cfRule>
  </conditionalFormatting>
  <conditionalFormatting sqref="H9:H13">
    <cfRule type="cellIs" dxfId="74" priority="3" operator="lessThan">
      <formula>0</formula>
    </cfRule>
  </conditionalFormatting>
  <conditionalFormatting sqref="H14:H16">
    <cfRule type="cellIs" dxfId="73" priority="4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83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84</v>
      </c>
    </row>
    <row r="3" spans="1:8" ht="14.45" customHeight="1" x14ac:dyDescent="0.25">
      <c r="A3" s="38"/>
      <c r="B3" s="159" t="s">
        <v>85</v>
      </c>
      <c r="C3" s="159"/>
      <c r="D3" s="159"/>
      <c r="E3" s="159"/>
      <c r="F3" s="159"/>
      <c r="G3" s="159"/>
      <c r="H3" s="159"/>
    </row>
    <row r="4" spans="1:8" x14ac:dyDescent="0.25">
      <c r="A4" s="38"/>
      <c r="B4" s="159"/>
      <c r="C4" s="159"/>
      <c r="D4" s="159"/>
      <c r="E4" s="159"/>
      <c r="F4" s="159"/>
      <c r="G4" s="159"/>
      <c r="H4" s="159"/>
    </row>
    <row r="5" spans="1:8" ht="21" customHeight="1" x14ac:dyDescent="0.25">
      <c r="A5" s="38"/>
      <c r="B5" s="160" t="s">
        <v>86</v>
      </c>
      <c r="C5" s="161" t="s">
        <v>87</v>
      </c>
      <c r="D5" s="161"/>
      <c r="E5" s="161" t="s">
        <v>88</v>
      </c>
      <c r="F5" s="161"/>
      <c r="G5" s="159" t="s">
        <v>1</v>
      </c>
      <c r="H5" s="159" t="s">
        <v>89</v>
      </c>
    </row>
    <row r="6" spans="1:8" ht="21" customHeight="1" x14ac:dyDescent="0.25">
      <c r="A6" s="38"/>
      <c r="B6" s="160"/>
      <c r="C6" s="41" t="s">
        <v>90</v>
      </c>
      <c r="D6" s="42" t="s">
        <v>91</v>
      </c>
      <c r="E6" s="41" t="s">
        <v>90</v>
      </c>
      <c r="F6" s="42" t="s">
        <v>91</v>
      </c>
      <c r="G6" s="159"/>
      <c r="H6" s="159"/>
    </row>
    <row r="7" spans="1:8" x14ac:dyDescent="0.25">
      <c r="A7" s="38"/>
      <c r="B7" s="43" t="s">
        <v>6</v>
      </c>
      <c r="C7" s="44" t="s">
        <v>92</v>
      </c>
      <c r="D7" s="45">
        <v>0.49744853070561301</v>
      </c>
      <c r="E7" s="44" t="s">
        <v>93</v>
      </c>
      <c r="F7" s="45">
        <v>0.45025893354718599</v>
      </c>
      <c r="G7" s="46">
        <v>6.4308681672025803E-2</v>
      </c>
      <c r="H7" s="47" t="s">
        <v>94</v>
      </c>
    </row>
    <row r="8" spans="1:8" x14ac:dyDescent="0.25">
      <c r="A8" s="38"/>
      <c r="B8" s="43" t="s">
        <v>7</v>
      </c>
      <c r="C8" s="48" t="s">
        <v>95</v>
      </c>
      <c r="D8" s="45">
        <v>8.9261433621806704E-2</v>
      </c>
      <c r="E8" s="44" t="s">
        <v>96</v>
      </c>
      <c r="F8" s="45">
        <v>9.1924807328974706E-2</v>
      </c>
      <c r="G8" s="49">
        <v>0.214285714285714</v>
      </c>
      <c r="H8" s="47" t="s">
        <v>97</v>
      </c>
    </row>
    <row r="9" spans="1:8" x14ac:dyDescent="0.25">
      <c r="A9" s="38"/>
      <c r="B9" s="43" t="s">
        <v>98</v>
      </c>
      <c r="C9" s="44" t="s">
        <v>99</v>
      </c>
      <c r="D9" s="45">
        <v>0.41329003567257999</v>
      </c>
      <c r="E9" s="44" t="s">
        <v>100</v>
      </c>
      <c r="F9" s="45">
        <v>0.45781625912384</v>
      </c>
      <c r="G9" s="49">
        <v>0.306201550387597</v>
      </c>
      <c r="H9" s="50" t="s">
        <v>101</v>
      </c>
    </row>
    <row r="10" spans="1:8" x14ac:dyDescent="0.25">
      <c r="A10" s="38"/>
      <c r="B10" s="51" t="s">
        <v>102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103</v>
      </c>
      <c r="C11" s="55" t="s">
        <v>104</v>
      </c>
      <c r="D11" s="45">
        <v>1.76123366339801E-2</v>
      </c>
      <c r="E11" s="55" t="s">
        <v>105</v>
      </c>
      <c r="F11" s="45">
        <v>2.96584251947099E-2</v>
      </c>
      <c r="G11" s="49">
        <v>1</v>
      </c>
      <c r="H11" s="50" t="s">
        <v>106</v>
      </c>
    </row>
    <row r="12" spans="1:8" x14ac:dyDescent="0.25">
      <c r="A12" s="38"/>
      <c r="B12" s="51" t="s">
        <v>107</v>
      </c>
      <c r="C12" s="55" t="s">
        <v>108</v>
      </c>
      <c r="D12" s="45">
        <v>2.5130772799257801E-2</v>
      </c>
      <c r="E12" s="55" t="s">
        <v>109</v>
      </c>
      <c r="F12" s="45">
        <v>2.3419553900314E-2</v>
      </c>
      <c r="G12" s="49">
        <v>6.25E-2</v>
      </c>
      <c r="H12" s="50" t="s">
        <v>110</v>
      </c>
    </row>
    <row r="13" spans="1:8" x14ac:dyDescent="0.25">
      <c r="A13" s="38"/>
      <c r="B13" s="51" t="s">
        <v>111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112</v>
      </c>
    </row>
    <row r="14" spans="1:8" x14ac:dyDescent="0.25">
      <c r="A14" s="38"/>
      <c r="B14" s="51" t="s">
        <v>113</v>
      </c>
      <c r="C14" s="55" t="s">
        <v>114</v>
      </c>
      <c r="D14" s="45">
        <v>0.172844048437925</v>
      </c>
      <c r="E14" s="55" t="s">
        <v>115</v>
      </c>
      <c r="F14" s="45">
        <v>0.21503037881774101</v>
      </c>
      <c r="G14" s="49">
        <v>0.46296296296296302</v>
      </c>
      <c r="H14" s="50" t="s">
        <v>116</v>
      </c>
    </row>
    <row r="15" spans="1:8" x14ac:dyDescent="0.25">
      <c r="A15" s="38"/>
      <c r="B15" s="51" t="s">
        <v>117</v>
      </c>
      <c r="C15" s="55" t="s">
        <v>118</v>
      </c>
      <c r="D15" s="45">
        <v>0.160254667029258</v>
      </c>
      <c r="E15" s="55" t="s">
        <v>119</v>
      </c>
      <c r="F15" s="45">
        <v>0.16280871539057501</v>
      </c>
      <c r="G15" s="49">
        <v>0.2</v>
      </c>
      <c r="H15" s="50" t="s">
        <v>97</v>
      </c>
    </row>
    <row r="16" spans="1:8" x14ac:dyDescent="0.25">
      <c r="A16" s="38"/>
      <c r="B16" s="51" t="s">
        <v>13</v>
      </c>
      <c r="C16" s="56" t="s">
        <v>120</v>
      </c>
      <c r="D16" s="45">
        <v>3.68243405371683E-2</v>
      </c>
      <c r="E16" s="56" t="s">
        <v>121</v>
      </c>
      <c r="F16" s="45">
        <v>2.6219570211088599E-2</v>
      </c>
      <c r="G16" s="49">
        <v>-0.173913043478261</v>
      </c>
      <c r="H16" s="47" t="s">
        <v>122</v>
      </c>
    </row>
    <row r="17" spans="1:8" x14ac:dyDescent="0.25">
      <c r="A17" s="38"/>
      <c r="B17" s="51" t="s">
        <v>123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112</v>
      </c>
    </row>
    <row r="18" spans="1:8" x14ac:dyDescent="0.25">
      <c r="A18" s="38"/>
      <c r="B18" s="57" t="s">
        <v>124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112</v>
      </c>
    </row>
    <row r="19" spans="1:8" x14ac:dyDescent="0.25">
      <c r="A19" s="38"/>
      <c r="B19" s="38" t="s">
        <v>50</v>
      </c>
      <c r="C19" s="38"/>
      <c r="D19" s="38"/>
      <c r="E19" s="38"/>
      <c r="F19" s="38"/>
      <c r="G19" s="38"/>
      <c r="H19" s="38"/>
    </row>
    <row r="20" spans="1:8" x14ac:dyDescent="0.25">
      <c r="B20" s="5" t="s">
        <v>125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83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66" t="s">
        <v>126</v>
      </c>
      <c r="P2" s="166"/>
      <c r="Q2" s="166"/>
      <c r="R2" s="166"/>
      <c r="S2" s="166"/>
      <c r="T2" s="166"/>
      <c r="U2" s="166"/>
      <c r="V2" s="166"/>
    </row>
    <row r="3" spans="2:22" ht="14.45" customHeight="1" x14ac:dyDescent="0.25">
      <c r="B3" s="167" t="s">
        <v>127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7"/>
      <c r="N3" s="38"/>
      <c r="O3" s="166"/>
      <c r="P3" s="166"/>
      <c r="Q3" s="166"/>
      <c r="R3" s="166"/>
      <c r="S3" s="166"/>
      <c r="T3" s="166"/>
      <c r="U3" s="166"/>
      <c r="V3" s="166"/>
    </row>
    <row r="4" spans="2:22" ht="14.45" customHeight="1" x14ac:dyDescent="0.25">
      <c r="B4" s="168" t="s">
        <v>128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7"/>
      <c r="N4" s="38"/>
      <c r="O4" s="168" t="s">
        <v>129</v>
      </c>
      <c r="P4" s="168"/>
      <c r="Q4" s="168"/>
      <c r="R4" s="168"/>
      <c r="S4" s="168"/>
      <c r="T4" s="168"/>
      <c r="U4" s="168"/>
      <c r="V4" s="168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130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130</v>
      </c>
    </row>
    <row r="6" spans="2:22" ht="14.45" customHeight="1" x14ac:dyDescent="0.25">
      <c r="B6" s="169" t="s">
        <v>28</v>
      </c>
      <c r="C6" s="170" t="s">
        <v>29</v>
      </c>
      <c r="D6" s="171" t="s">
        <v>131</v>
      </c>
      <c r="E6" s="171"/>
      <c r="F6" s="171"/>
      <c r="G6" s="171"/>
      <c r="H6" s="171"/>
      <c r="I6" s="171"/>
      <c r="J6" s="172" t="s">
        <v>132</v>
      </c>
      <c r="K6" s="172"/>
      <c r="L6" s="172"/>
      <c r="M6" s="17"/>
      <c r="N6" s="17"/>
      <c r="O6" s="169" t="s">
        <v>28</v>
      </c>
      <c r="P6" s="170" t="s">
        <v>29</v>
      </c>
      <c r="Q6" s="171" t="s">
        <v>133</v>
      </c>
      <c r="R6" s="171"/>
      <c r="S6" s="171"/>
      <c r="T6" s="171"/>
      <c r="U6" s="171"/>
      <c r="V6" s="171"/>
    </row>
    <row r="7" spans="2:22" ht="14.45" customHeight="1" x14ac:dyDescent="0.25">
      <c r="B7" s="169"/>
      <c r="C7" s="170"/>
      <c r="D7" s="163" t="s">
        <v>134</v>
      </c>
      <c r="E7" s="163"/>
      <c r="F7" s="163"/>
      <c r="G7" s="163"/>
      <c r="H7" s="163"/>
      <c r="I7" s="163"/>
      <c r="J7" s="162" t="s">
        <v>135</v>
      </c>
      <c r="K7" s="162"/>
      <c r="L7" s="162"/>
      <c r="M7" s="17"/>
      <c r="N7" s="17"/>
      <c r="O7" s="169"/>
      <c r="P7" s="170"/>
      <c r="Q7" s="163" t="s">
        <v>136</v>
      </c>
      <c r="R7" s="163"/>
      <c r="S7" s="163"/>
      <c r="T7" s="163"/>
      <c r="U7" s="163"/>
      <c r="V7" s="163"/>
    </row>
    <row r="8" spans="2:22" ht="14.45" customHeight="1" x14ac:dyDescent="0.25">
      <c r="B8" s="169"/>
      <c r="C8" s="170"/>
      <c r="D8" s="164">
        <v>2023</v>
      </c>
      <c r="E8" s="164"/>
      <c r="F8" s="164">
        <v>2022</v>
      </c>
      <c r="G8" s="164"/>
      <c r="H8" s="165" t="s">
        <v>69</v>
      </c>
      <c r="I8" s="165" t="s">
        <v>137</v>
      </c>
      <c r="J8" s="165">
        <v>2022</v>
      </c>
      <c r="K8" s="165" t="s">
        <v>138</v>
      </c>
      <c r="L8" s="165" t="s">
        <v>139</v>
      </c>
      <c r="M8" s="17"/>
      <c r="N8" s="17"/>
      <c r="O8" s="169"/>
      <c r="P8" s="170"/>
      <c r="Q8" s="164">
        <v>2023</v>
      </c>
      <c r="R8" s="164"/>
      <c r="S8" s="164">
        <v>2022</v>
      </c>
      <c r="T8" s="164"/>
      <c r="U8" s="165" t="s">
        <v>69</v>
      </c>
      <c r="V8" s="165" t="s">
        <v>140</v>
      </c>
    </row>
    <row r="9" spans="2:22" ht="14.45" customHeight="1" x14ac:dyDescent="0.25">
      <c r="B9" s="173" t="s">
        <v>141</v>
      </c>
      <c r="C9" s="174" t="s">
        <v>142</v>
      </c>
      <c r="D9" s="164"/>
      <c r="E9" s="164"/>
      <c r="F9" s="164"/>
      <c r="G9" s="164"/>
      <c r="H9" s="165"/>
      <c r="I9" s="165"/>
      <c r="J9" s="165"/>
      <c r="K9" s="165"/>
      <c r="L9" s="165"/>
      <c r="M9" s="17"/>
      <c r="N9" s="17"/>
      <c r="O9" s="173" t="s">
        <v>141</v>
      </c>
      <c r="P9" s="174" t="s">
        <v>142</v>
      </c>
      <c r="Q9" s="164"/>
      <c r="R9" s="164"/>
      <c r="S9" s="164"/>
      <c r="T9" s="164"/>
      <c r="U9" s="165"/>
      <c r="V9" s="165"/>
    </row>
    <row r="10" spans="2:22" ht="14.45" customHeight="1" x14ac:dyDescent="0.25">
      <c r="B10" s="173"/>
      <c r="C10" s="174"/>
      <c r="D10" s="66" t="s">
        <v>32</v>
      </c>
      <c r="E10" s="67" t="s">
        <v>33</v>
      </c>
      <c r="F10" s="66" t="s">
        <v>32</v>
      </c>
      <c r="G10" s="67" t="s">
        <v>33</v>
      </c>
      <c r="H10" s="175" t="s">
        <v>143</v>
      </c>
      <c r="I10" s="175" t="s">
        <v>144</v>
      </c>
      <c r="J10" s="175" t="s">
        <v>32</v>
      </c>
      <c r="K10" s="175" t="s">
        <v>145</v>
      </c>
      <c r="L10" s="175" t="s">
        <v>146</v>
      </c>
      <c r="M10" s="17"/>
      <c r="N10" s="17"/>
      <c r="O10" s="173"/>
      <c r="P10" s="174"/>
      <c r="Q10" s="66" t="s">
        <v>32</v>
      </c>
      <c r="R10" s="67" t="s">
        <v>33</v>
      </c>
      <c r="S10" s="66" t="s">
        <v>32</v>
      </c>
      <c r="T10" s="67" t="s">
        <v>33</v>
      </c>
      <c r="U10" s="175" t="s">
        <v>143</v>
      </c>
      <c r="V10" s="175" t="s">
        <v>147</v>
      </c>
    </row>
    <row r="11" spans="2:22" ht="14.45" customHeight="1" x14ac:dyDescent="0.25">
      <c r="B11" s="173"/>
      <c r="C11" s="174"/>
      <c r="D11" s="68" t="s">
        <v>148</v>
      </c>
      <c r="E11" s="69" t="s">
        <v>149</v>
      </c>
      <c r="F11" s="68" t="s">
        <v>148</v>
      </c>
      <c r="G11" s="69" t="s">
        <v>149</v>
      </c>
      <c r="H11" s="175"/>
      <c r="I11" s="175"/>
      <c r="J11" s="175" t="s">
        <v>148</v>
      </c>
      <c r="K11" s="175"/>
      <c r="L11" s="175"/>
      <c r="M11" s="17"/>
      <c r="N11" s="17"/>
      <c r="O11" s="173"/>
      <c r="P11" s="174"/>
      <c r="Q11" s="68" t="s">
        <v>148</v>
      </c>
      <c r="R11" s="69" t="s">
        <v>149</v>
      </c>
      <c r="S11" s="68" t="s">
        <v>148</v>
      </c>
      <c r="T11" s="69" t="s">
        <v>149</v>
      </c>
      <c r="U11" s="175"/>
      <c r="V11" s="175"/>
    </row>
    <row r="12" spans="2:22" ht="14.45" customHeight="1" x14ac:dyDescent="0.25">
      <c r="B12" s="70">
        <v>1</v>
      </c>
      <c r="C12" s="71" t="s">
        <v>54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54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35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35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42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42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56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56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41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41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36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36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57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57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64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44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44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64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39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39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38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38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40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58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58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40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71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71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55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70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43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55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73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73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70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43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150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150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151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151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6" t="s">
        <v>152</v>
      </c>
      <c r="C32" s="176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6" t="s">
        <v>152</v>
      </c>
      <c r="P32" s="176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6" t="s">
        <v>153</v>
      </c>
      <c r="C33" s="176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6" t="s">
        <v>153</v>
      </c>
      <c r="P33" s="176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77" t="s">
        <v>154</v>
      </c>
      <c r="C34" s="177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7" t="s">
        <v>154</v>
      </c>
      <c r="P34" s="177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50</v>
      </c>
      <c r="O35" s="90" t="s">
        <v>50</v>
      </c>
    </row>
    <row r="36" spans="2:23" x14ac:dyDescent="0.25">
      <c r="B36" s="91" t="s">
        <v>125</v>
      </c>
      <c r="O36" s="91" t="s">
        <v>125</v>
      </c>
    </row>
    <row r="38" spans="2:23" x14ac:dyDescent="0.25">
      <c r="W38" s="39"/>
    </row>
    <row r="39" spans="2:23" ht="15" customHeight="1" x14ac:dyDescent="0.25">
      <c r="O39" s="166" t="s">
        <v>155</v>
      </c>
      <c r="P39" s="166"/>
      <c r="Q39" s="166"/>
      <c r="R39" s="166"/>
      <c r="S39" s="166"/>
      <c r="T39" s="166"/>
      <c r="U39" s="166"/>
      <c r="V39" s="166"/>
    </row>
    <row r="40" spans="2:23" ht="15" customHeight="1" x14ac:dyDescent="0.25">
      <c r="B40" s="167" t="s">
        <v>156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7"/>
      <c r="N40" s="38"/>
      <c r="O40" s="166"/>
      <c r="P40" s="166"/>
      <c r="Q40" s="166"/>
      <c r="R40" s="166"/>
      <c r="S40" s="166"/>
      <c r="T40" s="166"/>
      <c r="U40" s="166"/>
      <c r="V40" s="166"/>
    </row>
    <row r="41" spans="2:23" x14ac:dyDescent="0.25">
      <c r="B41" s="168" t="s">
        <v>157</v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7"/>
      <c r="N41" s="38"/>
      <c r="O41" s="168" t="s">
        <v>158</v>
      </c>
      <c r="P41" s="168"/>
      <c r="Q41" s="168"/>
      <c r="R41" s="168"/>
      <c r="S41" s="168"/>
      <c r="T41" s="168"/>
      <c r="U41" s="168"/>
      <c r="V41" s="168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130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130</v>
      </c>
    </row>
    <row r="43" spans="2:23" ht="14.25" customHeight="1" x14ac:dyDescent="0.25">
      <c r="B43" s="169" t="s">
        <v>28</v>
      </c>
      <c r="C43" s="170" t="s">
        <v>30</v>
      </c>
      <c r="D43" s="171" t="s">
        <v>131</v>
      </c>
      <c r="E43" s="171"/>
      <c r="F43" s="171"/>
      <c r="G43" s="171"/>
      <c r="H43" s="171"/>
      <c r="I43" s="171"/>
      <c r="J43" s="172" t="s">
        <v>132</v>
      </c>
      <c r="K43" s="172"/>
      <c r="L43" s="172"/>
      <c r="M43" s="17"/>
      <c r="N43" s="17"/>
      <c r="O43" s="169" t="s">
        <v>28</v>
      </c>
      <c r="P43" s="170" t="s">
        <v>30</v>
      </c>
      <c r="Q43" s="171" t="s">
        <v>133</v>
      </c>
      <c r="R43" s="171"/>
      <c r="S43" s="171"/>
      <c r="T43" s="171"/>
      <c r="U43" s="171"/>
      <c r="V43" s="171"/>
    </row>
    <row r="44" spans="2:23" x14ac:dyDescent="0.25">
      <c r="B44" s="169"/>
      <c r="C44" s="170"/>
      <c r="D44" s="163" t="s">
        <v>134</v>
      </c>
      <c r="E44" s="163"/>
      <c r="F44" s="163"/>
      <c r="G44" s="163"/>
      <c r="H44" s="163"/>
      <c r="I44" s="163"/>
      <c r="J44" s="162" t="s">
        <v>135</v>
      </c>
      <c r="K44" s="162"/>
      <c r="L44" s="162"/>
      <c r="M44" s="17"/>
      <c r="N44" s="17"/>
      <c r="O44" s="169"/>
      <c r="P44" s="170"/>
      <c r="Q44" s="163" t="s">
        <v>136</v>
      </c>
      <c r="R44" s="163"/>
      <c r="S44" s="163"/>
      <c r="T44" s="163"/>
      <c r="U44" s="163"/>
      <c r="V44" s="163"/>
    </row>
    <row r="45" spans="2:23" ht="15" customHeight="1" x14ac:dyDescent="0.25">
      <c r="B45" s="169"/>
      <c r="C45" s="170"/>
      <c r="D45" s="164">
        <v>2023</v>
      </c>
      <c r="E45" s="164"/>
      <c r="F45" s="164">
        <v>2022</v>
      </c>
      <c r="G45" s="164"/>
      <c r="H45" s="165" t="s">
        <v>69</v>
      </c>
      <c r="I45" s="165" t="s">
        <v>137</v>
      </c>
      <c r="J45" s="165">
        <v>2022</v>
      </c>
      <c r="K45" s="165" t="s">
        <v>138</v>
      </c>
      <c r="L45" s="165" t="s">
        <v>139</v>
      </c>
      <c r="M45" s="17"/>
      <c r="N45" s="17"/>
      <c r="O45" s="169"/>
      <c r="P45" s="170"/>
      <c r="Q45" s="164">
        <v>2023</v>
      </c>
      <c r="R45" s="164"/>
      <c r="S45" s="164">
        <v>2022</v>
      </c>
      <c r="T45" s="164"/>
      <c r="U45" s="165" t="s">
        <v>69</v>
      </c>
      <c r="V45" s="165" t="s">
        <v>140</v>
      </c>
    </row>
    <row r="46" spans="2:23" ht="15" customHeight="1" x14ac:dyDescent="0.25">
      <c r="B46" s="173" t="s">
        <v>141</v>
      </c>
      <c r="C46" s="174" t="s">
        <v>30</v>
      </c>
      <c r="D46" s="164"/>
      <c r="E46" s="164"/>
      <c r="F46" s="164"/>
      <c r="G46" s="164"/>
      <c r="H46" s="165"/>
      <c r="I46" s="165"/>
      <c r="J46" s="165"/>
      <c r="K46" s="165"/>
      <c r="L46" s="165"/>
      <c r="M46" s="17"/>
      <c r="N46" s="17"/>
      <c r="O46" s="173" t="s">
        <v>141</v>
      </c>
      <c r="P46" s="174" t="s">
        <v>30</v>
      </c>
      <c r="Q46" s="164"/>
      <c r="R46" s="164"/>
      <c r="S46" s="164"/>
      <c r="T46" s="164"/>
      <c r="U46" s="165"/>
      <c r="V46" s="165"/>
    </row>
    <row r="47" spans="2:23" ht="15" customHeight="1" x14ac:dyDescent="0.25">
      <c r="B47" s="173"/>
      <c r="C47" s="174"/>
      <c r="D47" s="66" t="s">
        <v>32</v>
      </c>
      <c r="E47" s="67" t="s">
        <v>33</v>
      </c>
      <c r="F47" s="66" t="s">
        <v>32</v>
      </c>
      <c r="G47" s="67" t="s">
        <v>33</v>
      </c>
      <c r="H47" s="175" t="s">
        <v>143</v>
      </c>
      <c r="I47" s="175" t="s">
        <v>144</v>
      </c>
      <c r="J47" s="175" t="s">
        <v>32</v>
      </c>
      <c r="K47" s="175" t="s">
        <v>145</v>
      </c>
      <c r="L47" s="175" t="s">
        <v>146</v>
      </c>
      <c r="M47" s="17"/>
      <c r="N47" s="17"/>
      <c r="O47" s="173"/>
      <c r="P47" s="174"/>
      <c r="Q47" s="66" t="s">
        <v>32</v>
      </c>
      <c r="R47" s="67" t="s">
        <v>33</v>
      </c>
      <c r="S47" s="66" t="s">
        <v>32</v>
      </c>
      <c r="T47" s="67" t="s">
        <v>33</v>
      </c>
      <c r="U47" s="175" t="s">
        <v>143</v>
      </c>
      <c r="V47" s="175" t="s">
        <v>147</v>
      </c>
    </row>
    <row r="48" spans="2:23" ht="15" customHeight="1" x14ac:dyDescent="0.25">
      <c r="B48" s="173"/>
      <c r="C48" s="174"/>
      <c r="D48" s="68" t="s">
        <v>148</v>
      </c>
      <c r="E48" s="69" t="s">
        <v>149</v>
      </c>
      <c r="F48" s="68" t="s">
        <v>148</v>
      </c>
      <c r="G48" s="69" t="s">
        <v>149</v>
      </c>
      <c r="H48" s="175"/>
      <c r="I48" s="175"/>
      <c r="J48" s="175" t="s">
        <v>148</v>
      </c>
      <c r="K48" s="175"/>
      <c r="L48" s="175"/>
      <c r="M48" s="17"/>
      <c r="N48" s="17"/>
      <c r="O48" s="173"/>
      <c r="P48" s="174"/>
      <c r="Q48" s="68" t="s">
        <v>148</v>
      </c>
      <c r="R48" s="69" t="s">
        <v>149</v>
      </c>
      <c r="S48" s="68" t="s">
        <v>148</v>
      </c>
      <c r="T48" s="69" t="s">
        <v>149</v>
      </c>
      <c r="U48" s="175"/>
      <c r="V48" s="175"/>
    </row>
    <row r="49" spans="2:22" x14ac:dyDescent="0.25">
      <c r="B49" s="70">
        <v>1</v>
      </c>
      <c r="C49" s="71" t="s">
        <v>159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159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160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160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161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161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162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163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164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162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165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164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163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166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167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168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168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165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169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167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166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170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170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169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171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171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172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173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174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174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175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176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173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172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176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175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177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178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179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179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6" t="s">
        <v>152</v>
      </c>
      <c r="C69" s="176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6" t="s">
        <v>152</v>
      </c>
      <c r="P69" s="176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6" t="s">
        <v>153</v>
      </c>
      <c r="C70" s="176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6" t="s">
        <v>153</v>
      </c>
      <c r="P70" s="176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77" t="s">
        <v>154</v>
      </c>
      <c r="C71" s="177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7" t="s">
        <v>154</v>
      </c>
      <c r="P71" s="177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50</v>
      </c>
    </row>
    <row r="73" spans="2:22" ht="15" customHeight="1" x14ac:dyDescent="0.25">
      <c r="B73" s="91" t="s">
        <v>125</v>
      </c>
      <c r="O73" s="90" t="s">
        <v>50</v>
      </c>
    </row>
    <row r="74" spans="2:22" x14ac:dyDescent="0.25">
      <c r="O74" s="91" t="s">
        <v>125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J43:L43"/>
    <mergeCell ref="O43:O45"/>
    <mergeCell ref="D44:I44"/>
    <mergeCell ref="D45:E46"/>
    <mergeCell ref="F45:G46"/>
    <mergeCell ref="B32:C32"/>
    <mergeCell ref="O32:P32"/>
    <mergeCell ref="B33:C33"/>
    <mergeCell ref="O33:P33"/>
    <mergeCell ref="B34:C34"/>
    <mergeCell ref="O34:P34"/>
    <mergeCell ref="I45:I46"/>
    <mergeCell ref="J45:J46"/>
    <mergeCell ref="K45:K46"/>
    <mergeCell ref="L45:L46"/>
    <mergeCell ref="O39:V40"/>
    <mergeCell ref="B40:L40"/>
    <mergeCell ref="B41:L41"/>
    <mergeCell ref="O41:V41"/>
    <mergeCell ref="U10:U11"/>
    <mergeCell ref="V10:V11"/>
    <mergeCell ref="H8:H9"/>
    <mergeCell ref="J44:L44"/>
    <mergeCell ref="Q44:V44"/>
    <mergeCell ref="P43:P45"/>
    <mergeCell ref="Q43:V43"/>
    <mergeCell ref="Q45:R46"/>
    <mergeCell ref="S45:T46"/>
    <mergeCell ref="U45:U46"/>
    <mergeCell ref="V45:V46"/>
    <mergeCell ref="B9:B11"/>
    <mergeCell ref="C9:C11"/>
    <mergeCell ref="O9:O11"/>
    <mergeCell ref="P9:P11"/>
    <mergeCell ref="H10:H11"/>
    <mergeCell ref="I10:I11"/>
    <mergeCell ref="J10:J11"/>
    <mergeCell ref="K10:K11"/>
    <mergeCell ref="L10:L11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S8:T9"/>
    <mergeCell ref="U8:U9"/>
    <mergeCell ref="V8:V9"/>
    <mergeCell ref="J7:L7"/>
    <mergeCell ref="Q7:V7"/>
    <mergeCell ref="D8:E9"/>
    <mergeCell ref="F8:G9"/>
    <mergeCell ref="I8:I9"/>
    <mergeCell ref="J8:J9"/>
    <mergeCell ref="K8:K9"/>
    <mergeCell ref="L8:L9"/>
  </mergeCells>
  <conditionalFormatting sqref="D12:H31">
    <cfRule type="cellIs" dxfId="72" priority="2" operator="equal">
      <formula>0</formula>
    </cfRule>
  </conditionalFormatting>
  <conditionalFormatting sqref="D49:H68">
    <cfRule type="cellIs" dxfId="71" priority="3" operator="equal">
      <formula>0</formula>
    </cfRule>
  </conditionalFormatting>
  <conditionalFormatting sqref="H12:H33">
    <cfRule type="cellIs" dxfId="70" priority="4" operator="lessThan">
      <formula>0</formula>
    </cfRule>
  </conditionalFormatting>
  <conditionalFormatting sqref="H49:H70">
    <cfRule type="cellIs" dxfId="69" priority="5" operator="lessThan">
      <formula>0</formula>
    </cfRule>
  </conditionalFormatting>
  <conditionalFormatting sqref="I12:I31 V49:V68">
    <cfRule type="cellIs" dxfId="68" priority="6" operator="lessThan">
      <formula>0</formula>
    </cfRule>
    <cfRule type="cellIs" dxfId="67" priority="7" operator="equal">
      <formula>0</formula>
    </cfRule>
    <cfRule type="cellIs" dxfId="66" priority="8" operator="greaterThan">
      <formula>0</formula>
    </cfRule>
  </conditionalFormatting>
  <conditionalFormatting sqref="I49:I68">
    <cfRule type="cellIs" dxfId="65" priority="9" operator="lessThan">
      <formula>0</formula>
    </cfRule>
    <cfRule type="cellIs" dxfId="64" priority="10" operator="equal">
      <formula>0</formula>
    </cfRule>
    <cfRule type="cellIs" dxfId="63" priority="11" operator="greaterThan">
      <formula>0</formula>
    </cfRule>
  </conditionalFormatting>
  <conditionalFormatting sqref="J12:K31">
    <cfRule type="cellIs" dxfId="62" priority="12" operator="equal">
      <formula>0</formula>
    </cfRule>
  </conditionalFormatting>
  <conditionalFormatting sqref="J49:K68">
    <cfRule type="cellIs" dxfId="61" priority="13" operator="equal">
      <formula>0</formula>
    </cfRule>
  </conditionalFormatting>
  <conditionalFormatting sqref="K12:L31">
    <cfRule type="cellIs" dxfId="60" priority="14" operator="lessThan">
      <formula>0</formula>
    </cfRule>
  </conditionalFormatting>
  <conditionalFormatting sqref="K49:L68">
    <cfRule type="cellIs" dxfId="59" priority="15" operator="lessThan">
      <formula>0</formula>
    </cfRule>
  </conditionalFormatting>
  <conditionalFormatting sqref="L12:L31">
    <cfRule type="cellIs" dxfId="58" priority="16" operator="equal">
      <formula>0</formula>
    </cfRule>
    <cfRule type="cellIs" dxfId="57" priority="17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20" operator="equal">
      <formula>0</formula>
    </cfRule>
  </conditionalFormatting>
  <conditionalFormatting sqref="Q49:U68">
    <cfRule type="cellIs" dxfId="53" priority="21" operator="equal">
      <formula>0</formula>
    </cfRule>
  </conditionalFormatting>
  <conditionalFormatting sqref="U12:U33">
    <cfRule type="cellIs" dxfId="52" priority="22" operator="lessThan">
      <formula>0</formula>
    </cfRule>
  </conditionalFormatting>
  <conditionalFormatting sqref="U49:U70">
    <cfRule type="cellIs" dxfId="51" priority="23" operator="lessThan">
      <formula>0</formula>
    </cfRule>
  </conditionalFormatting>
  <conditionalFormatting sqref="V12:V31">
    <cfRule type="cellIs" dxfId="50" priority="24" operator="lessThan">
      <formula>0</formula>
    </cfRule>
    <cfRule type="cellIs" dxfId="49" priority="25" operator="equal">
      <formula>0</formula>
    </cfRule>
    <cfRule type="cellIs" dxfId="48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83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66" t="s">
        <v>180</v>
      </c>
      <c r="P2" s="166"/>
      <c r="Q2" s="166"/>
      <c r="R2" s="166"/>
      <c r="S2" s="166"/>
      <c r="T2" s="166"/>
      <c r="U2" s="166"/>
      <c r="V2" s="166"/>
    </row>
    <row r="3" spans="2:22" ht="14.45" customHeight="1" x14ac:dyDescent="0.25">
      <c r="B3" s="167" t="s">
        <v>181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7"/>
      <c r="N3" s="38"/>
      <c r="O3" s="166"/>
      <c r="P3" s="166"/>
      <c r="Q3" s="166"/>
      <c r="R3" s="166"/>
      <c r="S3" s="166"/>
      <c r="T3" s="166"/>
      <c r="U3" s="166"/>
      <c r="V3" s="166"/>
    </row>
    <row r="4" spans="2:22" ht="14.45" customHeight="1" x14ac:dyDescent="0.25">
      <c r="B4" s="168" t="s">
        <v>182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7"/>
      <c r="N4" s="38"/>
      <c r="O4" s="168" t="s">
        <v>183</v>
      </c>
      <c r="P4" s="168"/>
      <c r="Q4" s="168"/>
      <c r="R4" s="168"/>
      <c r="S4" s="168"/>
      <c r="T4" s="168"/>
      <c r="U4" s="168"/>
      <c r="V4" s="168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130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130</v>
      </c>
    </row>
    <row r="6" spans="2:22" ht="14.45" customHeight="1" x14ac:dyDescent="0.25">
      <c r="B6" s="169" t="s">
        <v>28</v>
      </c>
      <c r="C6" s="170" t="s">
        <v>29</v>
      </c>
      <c r="D6" s="171" t="s">
        <v>131</v>
      </c>
      <c r="E6" s="171"/>
      <c r="F6" s="171"/>
      <c r="G6" s="171"/>
      <c r="H6" s="171"/>
      <c r="I6" s="171"/>
      <c r="J6" s="172" t="s">
        <v>132</v>
      </c>
      <c r="K6" s="172"/>
      <c r="L6" s="172"/>
      <c r="M6" s="17"/>
      <c r="N6" s="17"/>
      <c r="O6" s="169" t="s">
        <v>28</v>
      </c>
      <c r="P6" s="170" t="s">
        <v>29</v>
      </c>
      <c r="Q6" s="171" t="s">
        <v>133</v>
      </c>
      <c r="R6" s="171"/>
      <c r="S6" s="171"/>
      <c r="T6" s="171"/>
      <c r="U6" s="171"/>
      <c r="V6" s="171"/>
    </row>
    <row r="7" spans="2:22" ht="14.45" customHeight="1" x14ac:dyDescent="0.25">
      <c r="B7" s="169"/>
      <c r="C7" s="170"/>
      <c r="D7" s="163" t="s">
        <v>134</v>
      </c>
      <c r="E7" s="163"/>
      <c r="F7" s="163"/>
      <c r="G7" s="163"/>
      <c r="H7" s="163"/>
      <c r="I7" s="163"/>
      <c r="J7" s="162" t="s">
        <v>135</v>
      </c>
      <c r="K7" s="162"/>
      <c r="L7" s="162"/>
      <c r="M7" s="17"/>
      <c r="N7" s="17"/>
      <c r="O7" s="169"/>
      <c r="P7" s="170"/>
      <c r="Q7" s="163" t="s">
        <v>136</v>
      </c>
      <c r="R7" s="163"/>
      <c r="S7" s="163"/>
      <c r="T7" s="163"/>
      <c r="U7" s="163"/>
      <c r="V7" s="163"/>
    </row>
    <row r="8" spans="2:22" ht="14.45" customHeight="1" x14ac:dyDescent="0.25">
      <c r="B8" s="169"/>
      <c r="C8" s="170"/>
      <c r="D8" s="164">
        <v>2023</v>
      </c>
      <c r="E8" s="164"/>
      <c r="F8" s="164">
        <v>2022</v>
      </c>
      <c r="G8" s="164"/>
      <c r="H8" s="165" t="s">
        <v>69</v>
      </c>
      <c r="I8" s="165" t="s">
        <v>137</v>
      </c>
      <c r="J8" s="165">
        <v>2022</v>
      </c>
      <c r="K8" s="165" t="s">
        <v>138</v>
      </c>
      <c r="L8" s="165" t="s">
        <v>139</v>
      </c>
      <c r="M8" s="17"/>
      <c r="N8" s="17"/>
      <c r="O8" s="169"/>
      <c r="P8" s="170"/>
      <c r="Q8" s="164">
        <v>2023</v>
      </c>
      <c r="R8" s="164"/>
      <c r="S8" s="164">
        <v>2022</v>
      </c>
      <c r="T8" s="164"/>
      <c r="U8" s="165" t="s">
        <v>69</v>
      </c>
      <c r="V8" s="165" t="s">
        <v>140</v>
      </c>
    </row>
    <row r="9" spans="2:22" ht="14.45" customHeight="1" x14ac:dyDescent="0.25">
      <c r="B9" s="173" t="s">
        <v>141</v>
      </c>
      <c r="C9" s="174" t="s">
        <v>142</v>
      </c>
      <c r="D9" s="164"/>
      <c r="E9" s="164"/>
      <c r="F9" s="164"/>
      <c r="G9" s="164"/>
      <c r="H9" s="165"/>
      <c r="I9" s="165"/>
      <c r="J9" s="165"/>
      <c r="K9" s="165"/>
      <c r="L9" s="165"/>
      <c r="M9" s="17"/>
      <c r="N9" s="17"/>
      <c r="O9" s="173" t="s">
        <v>141</v>
      </c>
      <c r="P9" s="174" t="s">
        <v>142</v>
      </c>
      <c r="Q9" s="164"/>
      <c r="R9" s="164"/>
      <c r="S9" s="164"/>
      <c r="T9" s="164"/>
      <c r="U9" s="165"/>
      <c r="V9" s="165"/>
    </row>
    <row r="10" spans="2:22" ht="14.45" customHeight="1" x14ac:dyDescent="0.25">
      <c r="B10" s="173"/>
      <c r="C10" s="174"/>
      <c r="D10" s="66" t="s">
        <v>32</v>
      </c>
      <c r="E10" s="67" t="s">
        <v>33</v>
      </c>
      <c r="F10" s="66" t="s">
        <v>32</v>
      </c>
      <c r="G10" s="67" t="s">
        <v>33</v>
      </c>
      <c r="H10" s="175" t="s">
        <v>143</v>
      </c>
      <c r="I10" s="175" t="s">
        <v>144</v>
      </c>
      <c r="J10" s="175" t="s">
        <v>32</v>
      </c>
      <c r="K10" s="175" t="s">
        <v>145</v>
      </c>
      <c r="L10" s="175" t="s">
        <v>146</v>
      </c>
      <c r="M10" s="17"/>
      <c r="N10" s="17"/>
      <c r="O10" s="173"/>
      <c r="P10" s="174"/>
      <c r="Q10" s="66" t="s">
        <v>32</v>
      </c>
      <c r="R10" s="67" t="s">
        <v>33</v>
      </c>
      <c r="S10" s="66" t="s">
        <v>32</v>
      </c>
      <c r="T10" s="67" t="s">
        <v>33</v>
      </c>
      <c r="U10" s="175" t="s">
        <v>143</v>
      </c>
      <c r="V10" s="175" t="s">
        <v>147</v>
      </c>
    </row>
    <row r="11" spans="2:22" ht="14.45" customHeight="1" x14ac:dyDescent="0.25">
      <c r="B11" s="173"/>
      <c r="C11" s="174"/>
      <c r="D11" s="68" t="s">
        <v>148</v>
      </c>
      <c r="E11" s="69" t="s">
        <v>149</v>
      </c>
      <c r="F11" s="68" t="s">
        <v>148</v>
      </c>
      <c r="G11" s="69" t="s">
        <v>149</v>
      </c>
      <c r="H11" s="175"/>
      <c r="I11" s="175"/>
      <c r="J11" s="175" t="s">
        <v>148</v>
      </c>
      <c r="K11" s="175"/>
      <c r="L11" s="175"/>
      <c r="M11" s="17"/>
      <c r="N11" s="17"/>
      <c r="O11" s="173"/>
      <c r="P11" s="174"/>
      <c r="Q11" s="68" t="s">
        <v>148</v>
      </c>
      <c r="R11" s="69" t="s">
        <v>149</v>
      </c>
      <c r="S11" s="68" t="s">
        <v>148</v>
      </c>
      <c r="T11" s="69" t="s">
        <v>149</v>
      </c>
      <c r="U11" s="175"/>
      <c r="V11" s="175"/>
    </row>
    <row r="12" spans="2:22" ht="14.45" customHeight="1" x14ac:dyDescent="0.25">
      <c r="B12" s="70">
        <v>1</v>
      </c>
      <c r="C12" s="71" t="s">
        <v>54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54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42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42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36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36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35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39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39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35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40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40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56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56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41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38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55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41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70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70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38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44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71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55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67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67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44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71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58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58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64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184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184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64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73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73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65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150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43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185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6" t="s">
        <v>152</v>
      </c>
      <c r="C32" s="176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6" t="s">
        <v>152</v>
      </c>
      <c r="P32" s="176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6" t="s">
        <v>153</v>
      </c>
      <c r="C33" s="176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6" t="s">
        <v>153</v>
      </c>
      <c r="P33" s="176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77" t="s">
        <v>154</v>
      </c>
      <c r="C34" s="177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7" t="s">
        <v>154</v>
      </c>
      <c r="P34" s="177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50</v>
      </c>
      <c r="O35" s="90" t="s">
        <v>50</v>
      </c>
    </row>
    <row r="36" spans="2:22" x14ac:dyDescent="0.25">
      <c r="B36" s="91" t="s">
        <v>125</v>
      </c>
      <c r="O36" s="91" t="s">
        <v>125</v>
      </c>
    </row>
    <row r="39" spans="2:22" ht="15" customHeight="1" x14ac:dyDescent="0.25">
      <c r="O39" s="166" t="s">
        <v>186</v>
      </c>
      <c r="P39" s="166"/>
      <c r="Q39" s="166"/>
      <c r="R39" s="166"/>
      <c r="S39" s="166"/>
      <c r="T39" s="166"/>
      <c r="U39" s="166"/>
      <c r="V39" s="166"/>
    </row>
    <row r="40" spans="2:22" ht="15" customHeight="1" x14ac:dyDescent="0.25">
      <c r="B40" s="167" t="s">
        <v>187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7"/>
      <c r="N40" s="38"/>
      <c r="O40" s="166"/>
      <c r="P40" s="166"/>
      <c r="Q40" s="166"/>
      <c r="R40" s="166"/>
      <c r="S40" s="166"/>
      <c r="T40" s="166"/>
      <c r="U40" s="166"/>
      <c r="V40" s="166"/>
    </row>
    <row r="41" spans="2:22" x14ac:dyDescent="0.25">
      <c r="B41" s="168" t="s">
        <v>188</v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7"/>
      <c r="N41" s="38"/>
      <c r="O41" s="168" t="s">
        <v>158</v>
      </c>
      <c r="P41" s="168"/>
      <c r="Q41" s="168"/>
      <c r="R41" s="168"/>
      <c r="S41" s="168"/>
      <c r="T41" s="168"/>
      <c r="U41" s="168"/>
      <c r="V41" s="168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130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130</v>
      </c>
    </row>
    <row r="43" spans="2:22" ht="15" customHeight="1" x14ac:dyDescent="0.25">
      <c r="B43" s="169" t="s">
        <v>28</v>
      </c>
      <c r="C43" s="170" t="s">
        <v>30</v>
      </c>
      <c r="D43" s="171" t="s">
        <v>131</v>
      </c>
      <c r="E43" s="171"/>
      <c r="F43" s="171"/>
      <c r="G43" s="171"/>
      <c r="H43" s="171"/>
      <c r="I43" s="171"/>
      <c r="J43" s="172" t="s">
        <v>132</v>
      </c>
      <c r="K43" s="172"/>
      <c r="L43" s="172"/>
      <c r="M43" s="17"/>
      <c r="N43" s="17"/>
      <c r="O43" s="169" t="s">
        <v>28</v>
      </c>
      <c r="P43" s="170" t="s">
        <v>30</v>
      </c>
      <c r="Q43" s="171" t="s">
        <v>133</v>
      </c>
      <c r="R43" s="171"/>
      <c r="S43" s="171"/>
      <c r="T43" s="171"/>
      <c r="U43" s="171"/>
      <c r="V43" s="171"/>
    </row>
    <row r="44" spans="2:22" ht="15" customHeight="1" x14ac:dyDescent="0.25">
      <c r="B44" s="169"/>
      <c r="C44" s="170"/>
      <c r="D44" s="163" t="s">
        <v>134</v>
      </c>
      <c r="E44" s="163"/>
      <c r="F44" s="163"/>
      <c r="G44" s="163"/>
      <c r="H44" s="163"/>
      <c r="I44" s="163"/>
      <c r="J44" s="162" t="s">
        <v>135</v>
      </c>
      <c r="K44" s="162"/>
      <c r="L44" s="162"/>
      <c r="M44" s="17"/>
      <c r="N44" s="17"/>
      <c r="O44" s="169"/>
      <c r="P44" s="170"/>
      <c r="Q44" s="163" t="s">
        <v>136</v>
      </c>
      <c r="R44" s="163"/>
      <c r="S44" s="163"/>
      <c r="T44" s="163"/>
      <c r="U44" s="163"/>
      <c r="V44" s="163"/>
    </row>
    <row r="45" spans="2:22" ht="15" customHeight="1" x14ac:dyDescent="0.25">
      <c r="B45" s="169"/>
      <c r="C45" s="170"/>
      <c r="D45" s="164">
        <v>2023</v>
      </c>
      <c r="E45" s="164"/>
      <c r="F45" s="164">
        <v>2022</v>
      </c>
      <c r="G45" s="164"/>
      <c r="H45" s="165" t="s">
        <v>69</v>
      </c>
      <c r="I45" s="165" t="s">
        <v>137</v>
      </c>
      <c r="J45" s="165">
        <v>2022</v>
      </c>
      <c r="K45" s="165" t="s">
        <v>138</v>
      </c>
      <c r="L45" s="165" t="s">
        <v>139</v>
      </c>
      <c r="M45" s="17"/>
      <c r="N45" s="17"/>
      <c r="O45" s="169"/>
      <c r="P45" s="170"/>
      <c r="Q45" s="164">
        <v>2023</v>
      </c>
      <c r="R45" s="164"/>
      <c r="S45" s="164">
        <v>2022</v>
      </c>
      <c r="T45" s="164"/>
      <c r="U45" s="165" t="s">
        <v>69</v>
      </c>
      <c r="V45" s="165" t="s">
        <v>140</v>
      </c>
    </row>
    <row r="46" spans="2:22" ht="15" customHeight="1" x14ac:dyDescent="0.25">
      <c r="B46" s="173" t="s">
        <v>141</v>
      </c>
      <c r="C46" s="174" t="s">
        <v>30</v>
      </c>
      <c r="D46" s="164"/>
      <c r="E46" s="164"/>
      <c r="F46" s="164"/>
      <c r="G46" s="164"/>
      <c r="H46" s="165"/>
      <c r="I46" s="165"/>
      <c r="J46" s="165"/>
      <c r="K46" s="165"/>
      <c r="L46" s="165"/>
      <c r="M46" s="17"/>
      <c r="N46" s="17"/>
      <c r="O46" s="173" t="s">
        <v>141</v>
      </c>
      <c r="P46" s="174" t="s">
        <v>30</v>
      </c>
      <c r="Q46" s="164"/>
      <c r="R46" s="164"/>
      <c r="S46" s="164"/>
      <c r="T46" s="164"/>
      <c r="U46" s="165"/>
      <c r="V46" s="165"/>
    </row>
    <row r="47" spans="2:22" ht="15" customHeight="1" x14ac:dyDescent="0.25">
      <c r="B47" s="173"/>
      <c r="C47" s="174"/>
      <c r="D47" s="66" t="s">
        <v>32</v>
      </c>
      <c r="E47" s="67" t="s">
        <v>33</v>
      </c>
      <c r="F47" s="66" t="s">
        <v>32</v>
      </c>
      <c r="G47" s="67" t="s">
        <v>33</v>
      </c>
      <c r="H47" s="175" t="s">
        <v>143</v>
      </c>
      <c r="I47" s="175" t="s">
        <v>144</v>
      </c>
      <c r="J47" s="175" t="s">
        <v>32</v>
      </c>
      <c r="K47" s="175" t="s">
        <v>145</v>
      </c>
      <c r="L47" s="175" t="s">
        <v>146</v>
      </c>
      <c r="M47" s="17"/>
      <c r="N47" s="17"/>
      <c r="O47" s="173"/>
      <c r="P47" s="174"/>
      <c r="Q47" s="66" t="s">
        <v>32</v>
      </c>
      <c r="R47" s="67" t="s">
        <v>33</v>
      </c>
      <c r="S47" s="66" t="s">
        <v>32</v>
      </c>
      <c r="T47" s="67" t="s">
        <v>33</v>
      </c>
      <c r="U47" s="175" t="s">
        <v>143</v>
      </c>
      <c r="V47" s="175" t="s">
        <v>147</v>
      </c>
    </row>
    <row r="48" spans="2:22" ht="15" customHeight="1" x14ac:dyDescent="0.25">
      <c r="B48" s="173"/>
      <c r="C48" s="174"/>
      <c r="D48" s="68" t="s">
        <v>148</v>
      </c>
      <c r="E48" s="69" t="s">
        <v>149</v>
      </c>
      <c r="F48" s="68" t="s">
        <v>148</v>
      </c>
      <c r="G48" s="69" t="s">
        <v>149</v>
      </c>
      <c r="H48" s="175"/>
      <c r="I48" s="175"/>
      <c r="J48" s="175" t="s">
        <v>148</v>
      </c>
      <c r="K48" s="175"/>
      <c r="L48" s="175"/>
      <c r="M48" s="17"/>
      <c r="N48" s="17"/>
      <c r="O48" s="173"/>
      <c r="P48" s="174"/>
      <c r="Q48" s="68" t="s">
        <v>148</v>
      </c>
      <c r="R48" s="69" t="s">
        <v>149</v>
      </c>
      <c r="S48" s="68" t="s">
        <v>148</v>
      </c>
      <c r="T48" s="69" t="s">
        <v>149</v>
      </c>
      <c r="U48" s="175"/>
      <c r="V48" s="175"/>
    </row>
    <row r="49" spans="2:22" x14ac:dyDescent="0.25">
      <c r="B49" s="70">
        <v>1</v>
      </c>
      <c r="C49" s="71" t="s">
        <v>160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178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178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160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189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159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159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189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161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161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190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190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191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170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167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191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162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192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192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173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193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193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170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162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164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168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163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167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173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163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194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164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195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166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166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194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168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196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197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198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6" t="s">
        <v>152</v>
      </c>
      <c r="C69" s="176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6" t="s">
        <v>152</v>
      </c>
      <c r="P69" s="176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6" t="s">
        <v>153</v>
      </c>
      <c r="C70" s="176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6" t="s">
        <v>153</v>
      </c>
      <c r="P70" s="176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77" t="s">
        <v>154</v>
      </c>
      <c r="C71" s="177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7" t="s">
        <v>154</v>
      </c>
      <c r="P71" s="177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50</v>
      </c>
      <c r="O72" s="90" t="s">
        <v>50</v>
      </c>
    </row>
    <row r="73" spans="2:22" x14ac:dyDescent="0.25">
      <c r="B73" s="91" t="s">
        <v>125</v>
      </c>
      <c r="O73" s="91" t="s">
        <v>125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J43:L43"/>
    <mergeCell ref="O43:O45"/>
    <mergeCell ref="D44:I44"/>
    <mergeCell ref="D45:E46"/>
    <mergeCell ref="F45:G46"/>
    <mergeCell ref="B32:C32"/>
    <mergeCell ref="O32:P32"/>
    <mergeCell ref="B33:C33"/>
    <mergeCell ref="O33:P33"/>
    <mergeCell ref="B34:C34"/>
    <mergeCell ref="O34:P34"/>
    <mergeCell ref="I45:I46"/>
    <mergeCell ref="J45:J46"/>
    <mergeCell ref="K45:K46"/>
    <mergeCell ref="L45:L46"/>
    <mergeCell ref="O39:V40"/>
    <mergeCell ref="B40:L40"/>
    <mergeCell ref="B41:L41"/>
    <mergeCell ref="O41:V41"/>
    <mergeCell ref="U10:U11"/>
    <mergeCell ref="V10:V11"/>
    <mergeCell ref="H8:H9"/>
    <mergeCell ref="J44:L44"/>
    <mergeCell ref="Q44:V44"/>
    <mergeCell ref="P43:P45"/>
    <mergeCell ref="Q43:V43"/>
    <mergeCell ref="Q45:R46"/>
    <mergeCell ref="S45:T46"/>
    <mergeCell ref="U45:U46"/>
    <mergeCell ref="V45:V46"/>
    <mergeCell ref="B9:B11"/>
    <mergeCell ref="C9:C11"/>
    <mergeCell ref="O9:O11"/>
    <mergeCell ref="P9:P11"/>
    <mergeCell ref="H10:H11"/>
    <mergeCell ref="I10:I11"/>
    <mergeCell ref="J10:J11"/>
    <mergeCell ref="K10:K11"/>
    <mergeCell ref="L10:L11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S8:T9"/>
    <mergeCell ref="U8:U9"/>
    <mergeCell ref="V8:V9"/>
    <mergeCell ref="J7:L7"/>
    <mergeCell ref="Q7:V7"/>
    <mergeCell ref="D8:E9"/>
    <mergeCell ref="F8:G9"/>
    <mergeCell ref="I8:I9"/>
    <mergeCell ref="J8:J9"/>
    <mergeCell ref="K8:K9"/>
    <mergeCell ref="L8:L9"/>
  </mergeCells>
  <conditionalFormatting sqref="D12:H31">
    <cfRule type="cellIs" dxfId="47" priority="2" operator="equal">
      <formula>0</formula>
    </cfRule>
  </conditionalFormatting>
  <conditionalFormatting sqref="D49:H68">
    <cfRule type="cellIs" dxfId="46" priority="3" operator="equal">
      <formula>0</formula>
    </cfRule>
  </conditionalFormatting>
  <conditionalFormatting sqref="H12:H33">
    <cfRule type="cellIs" dxfId="45" priority="4" operator="lessThan">
      <formula>0</formula>
    </cfRule>
  </conditionalFormatting>
  <conditionalFormatting sqref="H49:H70">
    <cfRule type="cellIs" dxfId="44" priority="5" operator="lessThan">
      <formula>0</formula>
    </cfRule>
  </conditionalFormatting>
  <conditionalFormatting sqref="I12:I31">
    <cfRule type="cellIs" dxfId="43" priority="6" operator="lessThan">
      <formula>0</formula>
    </cfRule>
    <cfRule type="cellIs" dxfId="42" priority="7" operator="equal">
      <formula>0</formula>
    </cfRule>
    <cfRule type="cellIs" dxfId="41" priority="8" operator="greaterThan">
      <formula>0</formula>
    </cfRule>
  </conditionalFormatting>
  <conditionalFormatting sqref="I49:I68">
    <cfRule type="cellIs" dxfId="40" priority="9" operator="lessThan">
      <formula>0</formula>
    </cfRule>
    <cfRule type="cellIs" dxfId="39" priority="10" operator="equal">
      <formula>0</formula>
    </cfRule>
    <cfRule type="cellIs" dxfId="38" priority="11" operator="greaterThan">
      <formula>0</formula>
    </cfRule>
  </conditionalFormatting>
  <conditionalFormatting sqref="J12:K31">
    <cfRule type="cellIs" dxfId="37" priority="12" operator="equal">
      <formula>0</formula>
    </cfRule>
  </conditionalFormatting>
  <conditionalFormatting sqref="J49:K68">
    <cfRule type="cellIs" dxfId="36" priority="13" operator="equal">
      <formula>0</formula>
    </cfRule>
  </conditionalFormatting>
  <conditionalFormatting sqref="K12:L31">
    <cfRule type="cellIs" dxfId="35" priority="14" operator="lessThan">
      <formula>0</formula>
    </cfRule>
  </conditionalFormatting>
  <conditionalFormatting sqref="K49:L68">
    <cfRule type="cellIs" dxfId="34" priority="15" operator="lessThan">
      <formula>0</formula>
    </cfRule>
  </conditionalFormatting>
  <conditionalFormatting sqref="L12:L31">
    <cfRule type="cellIs" dxfId="33" priority="16" operator="equal">
      <formula>0</formula>
    </cfRule>
    <cfRule type="cellIs" dxfId="32" priority="17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20" operator="equal">
      <formula>0</formula>
    </cfRule>
  </conditionalFormatting>
  <conditionalFormatting sqref="Q49:U68">
    <cfRule type="cellIs" dxfId="28" priority="21" operator="equal">
      <formula>0</formula>
    </cfRule>
  </conditionalFormatting>
  <conditionalFormatting sqref="U12:U33">
    <cfRule type="cellIs" dxfId="27" priority="22" operator="lessThan">
      <formula>0</formula>
    </cfRule>
  </conditionalFormatting>
  <conditionalFormatting sqref="U49:U70">
    <cfRule type="cellIs" dxfId="26" priority="23" operator="lessThan">
      <formula>0</formula>
    </cfRule>
  </conditionalFormatting>
  <conditionalFormatting sqref="V12:V31">
    <cfRule type="cellIs" dxfId="25" priority="24" operator="lessThan">
      <formula>0</formula>
    </cfRule>
    <cfRule type="cellIs" dxfId="24" priority="25" operator="equal">
      <formula>0</formula>
    </cfRule>
    <cfRule type="cellIs" dxfId="23" priority="26" operator="greaterThan">
      <formula>0</formula>
    </cfRule>
  </conditionalFormatting>
  <conditionalFormatting sqref="V49:V68">
    <cfRule type="cellIs" dxfId="22" priority="27" operator="lessThan">
      <formula>0</formula>
    </cfRule>
    <cfRule type="cellIs" dxfId="21" priority="28" operator="equal">
      <formula>0</formula>
    </cfRule>
    <cfRule type="cellIs" dxfId="20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83</v>
      </c>
      <c r="D1" s="6"/>
      <c r="O1" s="62">
        <v>44987</v>
      </c>
    </row>
    <row r="2" spans="2:15" ht="14.45" customHeight="1" x14ac:dyDescent="0.25">
      <c r="B2" s="167" t="s">
        <v>199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2:15" ht="14.45" customHeight="1" x14ac:dyDescent="0.25">
      <c r="B3" s="168" t="s">
        <v>200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130</v>
      </c>
    </row>
    <row r="5" spans="2:15" ht="14.45" customHeight="1" x14ac:dyDescent="0.25">
      <c r="B5" s="169" t="s">
        <v>28</v>
      </c>
      <c r="C5" s="170" t="s">
        <v>29</v>
      </c>
      <c r="D5" s="178" t="s">
        <v>131</v>
      </c>
      <c r="E5" s="178"/>
      <c r="F5" s="178"/>
      <c r="G5" s="178"/>
      <c r="H5" s="178"/>
      <c r="I5" s="179" t="s">
        <v>132</v>
      </c>
      <c r="J5" s="179"/>
      <c r="K5" s="180" t="s">
        <v>201</v>
      </c>
      <c r="L5" s="180"/>
      <c r="M5" s="180"/>
      <c r="N5" s="180"/>
      <c r="O5" s="180"/>
    </row>
    <row r="6" spans="2:15" ht="14.45" customHeight="1" x14ac:dyDescent="0.25">
      <c r="B6" s="169"/>
      <c r="C6" s="170"/>
      <c r="D6" s="181" t="s">
        <v>134</v>
      </c>
      <c r="E6" s="181"/>
      <c r="F6" s="181"/>
      <c r="G6" s="181"/>
      <c r="H6" s="181"/>
      <c r="I6" s="182" t="s">
        <v>135</v>
      </c>
      <c r="J6" s="182"/>
      <c r="K6" s="183" t="s">
        <v>136</v>
      </c>
      <c r="L6" s="183"/>
      <c r="M6" s="183"/>
      <c r="N6" s="183"/>
      <c r="O6" s="183"/>
    </row>
    <row r="7" spans="2:15" ht="14.45" customHeight="1" x14ac:dyDescent="0.25">
      <c r="B7" s="169"/>
      <c r="C7" s="170"/>
      <c r="D7" s="164">
        <v>2023</v>
      </c>
      <c r="E7" s="164"/>
      <c r="F7" s="164">
        <v>2022</v>
      </c>
      <c r="G7" s="164"/>
      <c r="H7" s="165" t="s">
        <v>69</v>
      </c>
      <c r="I7" s="164">
        <v>2022</v>
      </c>
      <c r="J7" s="164" t="s">
        <v>138</v>
      </c>
      <c r="K7" s="164">
        <v>2023</v>
      </c>
      <c r="L7" s="164"/>
      <c r="M7" s="164">
        <v>2022</v>
      </c>
      <c r="N7" s="164"/>
      <c r="O7" s="165" t="s">
        <v>69</v>
      </c>
    </row>
    <row r="8" spans="2:15" ht="14.45" customHeight="1" x14ac:dyDescent="0.25">
      <c r="B8" s="173" t="s">
        <v>141</v>
      </c>
      <c r="C8" s="174" t="s">
        <v>142</v>
      </c>
      <c r="D8" s="164"/>
      <c r="E8" s="164"/>
      <c r="F8" s="164"/>
      <c r="G8" s="164"/>
      <c r="H8" s="165"/>
      <c r="I8" s="164"/>
      <c r="J8" s="164"/>
      <c r="K8" s="164"/>
      <c r="L8" s="164"/>
      <c r="M8" s="164"/>
      <c r="N8" s="164"/>
      <c r="O8" s="165"/>
    </row>
    <row r="9" spans="2:15" ht="14.45" customHeight="1" x14ac:dyDescent="0.25">
      <c r="B9" s="173"/>
      <c r="C9" s="174"/>
      <c r="D9" s="66" t="s">
        <v>32</v>
      </c>
      <c r="E9" s="67" t="s">
        <v>33</v>
      </c>
      <c r="F9" s="66" t="s">
        <v>32</v>
      </c>
      <c r="G9" s="67" t="s">
        <v>33</v>
      </c>
      <c r="H9" s="175" t="s">
        <v>143</v>
      </c>
      <c r="I9" s="93" t="s">
        <v>32</v>
      </c>
      <c r="J9" s="184" t="s">
        <v>145</v>
      </c>
      <c r="K9" s="66" t="s">
        <v>32</v>
      </c>
      <c r="L9" s="67" t="s">
        <v>33</v>
      </c>
      <c r="M9" s="66" t="s">
        <v>32</v>
      </c>
      <c r="N9" s="67" t="s">
        <v>33</v>
      </c>
      <c r="O9" s="175" t="s">
        <v>143</v>
      </c>
    </row>
    <row r="10" spans="2:15" ht="14.45" customHeight="1" x14ac:dyDescent="0.25">
      <c r="B10" s="173"/>
      <c r="C10" s="174"/>
      <c r="D10" s="68" t="s">
        <v>148</v>
      </c>
      <c r="E10" s="69" t="s">
        <v>149</v>
      </c>
      <c r="F10" s="68" t="s">
        <v>148</v>
      </c>
      <c r="G10" s="69" t="s">
        <v>149</v>
      </c>
      <c r="H10" s="175"/>
      <c r="I10" s="94" t="s">
        <v>148</v>
      </c>
      <c r="J10" s="184"/>
      <c r="K10" s="68" t="s">
        <v>148</v>
      </c>
      <c r="L10" s="69" t="s">
        <v>149</v>
      </c>
      <c r="M10" s="68" t="s">
        <v>148</v>
      </c>
      <c r="N10" s="69" t="s">
        <v>149</v>
      </c>
      <c r="O10" s="175"/>
    </row>
    <row r="11" spans="2:15" ht="14.45" customHeight="1" x14ac:dyDescent="0.25">
      <c r="B11" s="70">
        <v>1</v>
      </c>
      <c r="C11" s="71" t="s">
        <v>44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73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70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38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202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54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36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71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67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184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203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57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204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42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205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6" t="s">
        <v>206</v>
      </c>
      <c r="C26" s="176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6" t="s">
        <v>153</v>
      </c>
      <c r="C27" s="176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77" t="s">
        <v>207</v>
      </c>
      <c r="C28" s="177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50</v>
      </c>
      <c r="C29" s="38"/>
    </row>
    <row r="30" spans="2:23" x14ac:dyDescent="0.25">
      <c r="B30" s="95" t="s">
        <v>125</v>
      </c>
    </row>
    <row r="31" spans="2:23" x14ac:dyDescent="0.25">
      <c r="B31" s="96"/>
    </row>
    <row r="32" spans="2:23" ht="15" customHeight="1" x14ac:dyDescent="0.25">
      <c r="B32" s="167" t="s">
        <v>208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38"/>
      <c r="P32" s="167" t="s">
        <v>209</v>
      </c>
      <c r="Q32" s="167"/>
      <c r="R32" s="167"/>
      <c r="S32" s="167"/>
      <c r="T32" s="167"/>
      <c r="U32" s="167"/>
      <c r="V32" s="167"/>
      <c r="W32" s="167"/>
    </row>
    <row r="33" spans="2:23" ht="15" customHeight="1" x14ac:dyDescent="0.25">
      <c r="B33" s="168" t="s">
        <v>210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38"/>
      <c r="P33" s="168" t="s">
        <v>211</v>
      </c>
      <c r="Q33" s="168"/>
      <c r="R33" s="168"/>
      <c r="S33" s="168"/>
      <c r="T33" s="168"/>
      <c r="U33" s="168"/>
      <c r="V33" s="168"/>
      <c r="W33" s="168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130</v>
      </c>
      <c r="P34" s="16"/>
      <c r="Q34" s="16"/>
      <c r="R34" s="16"/>
      <c r="S34" s="16"/>
      <c r="T34" s="16"/>
      <c r="U34" s="16"/>
      <c r="V34" s="16"/>
      <c r="W34" s="64" t="s">
        <v>130</v>
      </c>
    </row>
    <row r="35" spans="2:23" ht="14.25" customHeight="1" x14ac:dyDescent="0.25">
      <c r="B35" s="169" t="s">
        <v>28</v>
      </c>
      <c r="C35" s="170" t="s">
        <v>30</v>
      </c>
      <c r="D35" s="171" t="s">
        <v>131</v>
      </c>
      <c r="E35" s="171"/>
      <c r="F35" s="171"/>
      <c r="G35" s="171"/>
      <c r="H35" s="171"/>
      <c r="I35" s="171"/>
      <c r="J35" s="172" t="s">
        <v>132</v>
      </c>
      <c r="K35" s="172"/>
      <c r="L35" s="172"/>
      <c r="P35" s="169" t="s">
        <v>28</v>
      </c>
      <c r="Q35" s="170" t="s">
        <v>30</v>
      </c>
      <c r="R35" s="171" t="s">
        <v>133</v>
      </c>
      <c r="S35" s="171"/>
      <c r="T35" s="171"/>
      <c r="U35" s="171"/>
      <c r="V35" s="171"/>
      <c r="W35" s="171"/>
    </row>
    <row r="36" spans="2:23" ht="15" customHeight="1" x14ac:dyDescent="0.25">
      <c r="B36" s="169"/>
      <c r="C36" s="170"/>
      <c r="D36" s="163" t="s">
        <v>134</v>
      </c>
      <c r="E36" s="163"/>
      <c r="F36" s="163"/>
      <c r="G36" s="163"/>
      <c r="H36" s="163"/>
      <c r="I36" s="163"/>
      <c r="J36" s="162" t="s">
        <v>135</v>
      </c>
      <c r="K36" s="162"/>
      <c r="L36" s="162"/>
      <c r="P36" s="169"/>
      <c r="Q36" s="170"/>
      <c r="R36" s="163" t="s">
        <v>136</v>
      </c>
      <c r="S36" s="163"/>
      <c r="T36" s="163"/>
      <c r="U36" s="163"/>
      <c r="V36" s="163"/>
      <c r="W36" s="163"/>
    </row>
    <row r="37" spans="2:23" ht="15" customHeight="1" x14ac:dyDescent="0.25">
      <c r="B37" s="169"/>
      <c r="C37" s="170"/>
      <c r="D37" s="164">
        <v>2023</v>
      </c>
      <c r="E37" s="164"/>
      <c r="F37" s="164">
        <v>2022</v>
      </c>
      <c r="G37" s="164"/>
      <c r="H37" s="165" t="s">
        <v>69</v>
      </c>
      <c r="I37" s="165" t="s">
        <v>137</v>
      </c>
      <c r="J37" s="165">
        <v>2022</v>
      </c>
      <c r="K37" s="165" t="s">
        <v>138</v>
      </c>
      <c r="L37" s="165" t="s">
        <v>139</v>
      </c>
      <c r="P37" s="169"/>
      <c r="Q37" s="170"/>
      <c r="R37" s="164">
        <v>2023</v>
      </c>
      <c r="S37" s="164"/>
      <c r="T37" s="164">
        <v>2022</v>
      </c>
      <c r="U37" s="164"/>
      <c r="V37" s="165" t="s">
        <v>69</v>
      </c>
      <c r="W37" s="165" t="s">
        <v>140</v>
      </c>
    </row>
    <row r="38" spans="2:23" ht="14.45" customHeight="1" x14ac:dyDescent="0.25">
      <c r="B38" s="173" t="s">
        <v>141</v>
      </c>
      <c r="C38" s="174" t="s">
        <v>30</v>
      </c>
      <c r="D38" s="164"/>
      <c r="E38" s="164"/>
      <c r="F38" s="164"/>
      <c r="G38" s="164"/>
      <c r="H38" s="165"/>
      <c r="I38" s="165"/>
      <c r="J38" s="165"/>
      <c r="K38" s="165"/>
      <c r="L38" s="165"/>
      <c r="P38" s="173" t="s">
        <v>141</v>
      </c>
      <c r="Q38" s="174" t="s">
        <v>30</v>
      </c>
      <c r="R38" s="164"/>
      <c r="S38" s="164"/>
      <c r="T38" s="164"/>
      <c r="U38" s="164"/>
      <c r="V38" s="165"/>
      <c r="W38" s="165"/>
    </row>
    <row r="39" spans="2:23" ht="15" customHeight="1" x14ac:dyDescent="0.25">
      <c r="B39" s="173"/>
      <c r="C39" s="174"/>
      <c r="D39" s="66" t="s">
        <v>32</v>
      </c>
      <c r="E39" s="67" t="s">
        <v>33</v>
      </c>
      <c r="F39" s="66" t="s">
        <v>32</v>
      </c>
      <c r="G39" s="67" t="s">
        <v>33</v>
      </c>
      <c r="H39" s="175" t="s">
        <v>143</v>
      </c>
      <c r="I39" s="175" t="s">
        <v>144</v>
      </c>
      <c r="J39" s="175" t="s">
        <v>32</v>
      </c>
      <c r="K39" s="175" t="s">
        <v>145</v>
      </c>
      <c r="L39" s="175" t="s">
        <v>146</v>
      </c>
      <c r="P39" s="173"/>
      <c r="Q39" s="174"/>
      <c r="R39" s="66" t="s">
        <v>32</v>
      </c>
      <c r="S39" s="67" t="s">
        <v>33</v>
      </c>
      <c r="T39" s="66" t="s">
        <v>32</v>
      </c>
      <c r="U39" s="67" t="s">
        <v>33</v>
      </c>
      <c r="V39" s="175" t="s">
        <v>143</v>
      </c>
      <c r="W39" s="175" t="s">
        <v>147</v>
      </c>
    </row>
    <row r="40" spans="2:23" ht="14.25" customHeight="1" x14ac:dyDescent="0.25">
      <c r="B40" s="173"/>
      <c r="C40" s="174"/>
      <c r="D40" s="68" t="s">
        <v>148</v>
      </c>
      <c r="E40" s="69" t="s">
        <v>149</v>
      </c>
      <c r="F40" s="68" t="s">
        <v>148</v>
      </c>
      <c r="G40" s="69" t="s">
        <v>149</v>
      </c>
      <c r="H40" s="175"/>
      <c r="I40" s="175"/>
      <c r="J40" s="175" t="s">
        <v>148</v>
      </c>
      <c r="K40" s="175"/>
      <c r="L40" s="175"/>
      <c r="P40" s="173"/>
      <c r="Q40" s="174"/>
      <c r="R40" s="68" t="s">
        <v>148</v>
      </c>
      <c r="S40" s="69" t="s">
        <v>149</v>
      </c>
      <c r="T40" s="68" t="s">
        <v>148</v>
      </c>
      <c r="U40" s="69" t="s">
        <v>149</v>
      </c>
      <c r="V40" s="175"/>
      <c r="W40" s="175"/>
    </row>
    <row r="41" spans="2:23" x14ac:dyDescent="0.25">
      <c r="B41" s="70">
        <v>1</v>
      </c>
      <c r="C41" s="71" t="s">
        <v>212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212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213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213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214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214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215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216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217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215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218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218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219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220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221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217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222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219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223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224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6" t="s">
        <v>225</v>
      </c>
      <c r="C51" s="176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6" t="s">
        <v>225</v>
      </c>
      <c r="Q51" s="176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6" t="s">
        <v>153</v>
      </c>
      <c r="C52" s="176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6" t="s">
        <v>153</v>
      </c>
      <c r="Q52" s="176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77" t="s">
        <v>154</v>
      </c>
      <c r="C53" s="177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7" t="s">
        <v>154</v>
      </c>
      <c r="Q53" s="177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50</v>
      </c>
      <c r="P54" s="90" t="s">
        <v>50</v>
      </c>
    </row>
    <row r="55" spans="2:23" x14ac:dyDescent="0.25">
      <c r="B55" s="91" t="s">
        <v>125</v>
      </c>
      <c r="P55" s="91" t="s">
        <v>125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H50">
    <cfRule type="cellIs" dxfId="19" priority="2" operator="equal">
      <formula>0</formula>
    </cfRule>
  </conditionalFormatting>
  <conditionalFormatting sqref="D11:O25">
    <cfRule type="cellIs" dxfId="18" priority="3" operator="equal">
      <formula>0</formula>
    </cfRule>
  </conditionalFormatting>
  <conditionalFormatting sqref="H11:H27 O11:O27">
    <cfRule type="cellIs" dxfId="17" priority="4" operator="lessThan">
      <formula>0</formula>
    </cfRule>
  </conditionalFormatting>
  <conditionalFormatting sqref="H41:H52">
    <cfRule type="cellIs" dxfId="16" priority="5" operator="lessThan">
      <formula>0</formula>
    </cfRule>
  </conditionalFormatting>
  <conditionalFormatting sqref="I41:I50">
    <cfRule type="cellIs" dxfId="15" priority="6" operator="lessThan">
      <formula>0</formula>
    </cfRule>
    <cfRule type="cellIs" dxfId="14" priority="7" operator="equal">
      <formula>0</formula>
    </cfRule>
    <cfRule type="cellIs" dxfId="13" priority="8" operator="greaterThan">
      <formula>0</formula>
    </cfRule>
  </conditionalFormatting>
  <conditionalFormatting sqref="J11:J25">
    <cfRule type="cellIs" dxfId="12" priority="9" operator="lessThan">
      <formula>0</formula>
    </cfRule>
  </conditionalFormatting>
  <conditionalFormatting sqref="J41:K50">
    <cfRule type="cellIs" dxfId="11" priority="10" operator="equal">
      <formula>0</formula>
    </cfRule>
  </conditionalFormatting>
  <conditionalFormatting sqref="K52">
    <cfRule type="cellIs" dxfId="10" priority="11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15" operator="equal">
      <formula>0</formula>
    </cfRule>
  </conditionalFormatting>
  <conditionalFormatting sqref="V41:V52">
    <cfRule type="cellIs" dxfId="5" priority="16" operator="lessThan">
      <formula>0</formula>
    </cfRule>
  </conditionalFormatting>
  <conditionalFormatting sqref="W41:W50">
    <cfRule type="cellIs" dxfId="4" priority="17" operator="lessThan">
      <formula>0</formula>
    </cfRule>
    <cfRule type="cellIs" dxfId="3" priority="18" operator="equal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Total</vt:lpstr>
      <vt:lpstr>SOsobowe - rankingi</vt:lpstr>
      <vt:lpstr>SDostawcze - rankingi</vt:lpstr>
      <vt:lpstr>Motocykle - rankingi</vt:lpstr>
      <vt:lpstr>Motorowery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Total!Obszar_wydruku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Pawel_Orzechowski</cp:lastModifiedBy>
  <cp:revision>11</cp:revision>
  <cp:lastPrinted>2023-06-13T11:29:48Z</cp:lastPrinted>
  <dcterms:created xsi:type="dcterms:W3CDTF">2011-02-07T09:02:19Z</dcterms:created>
  <dcterms:modified xsi:type="dcterms:W3CDTF">2023-06-15T07:58:30Z</dcterms:modified>
  <dc:language>pl-PL</dc:language>
</cp:coreProperties>
</file>